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35" i="2" l="1"/>
  <c r="E33" i="2"/>
  <c r="E28" i="2"/>
  <c r="E27" i="2"/>
  <c r="E26" i="2"/>
  <c r="E23" i="2"/>
  <c r="E22" i="2"/>
  <c r="E21" i="2"/>
  <c r="E16" i="2"/>
  <c r="E15" i="2"/>
  <c r="E12" i="2"/>
  <c r="E10" i="2"/>
  <c r="E9" i="2"/>
  <c r="E8" i="2"/>
  <c r="D2" i="2"/>
  <c r="C2" i="2"/>
</calcChain>
</file>

<file path=xl/sharedStrings.xml><?xml version="1.0" encoding="utf-8"?>
<sst xmlns="http://schemas.openxmlformats.org/spreadsheetml/2006/main" count="97" uniqueCount="84">
  <si>
    <t>Код страны:</t>
  </si>
  <si>
    <t/>
  </si>
  <si>
    <t>Страна:</t>
  </si>
  <si>
    <t>Код шаблона</t>
  </si>
  <si>
    <t>S18.8.4</t>
  </si>
  <si>
    <t>Название секции</t>
  </si>
  <si>
    <t>S18.Вопросник № 08 по статистике транспорта</t>
  </si>
  <si>
    <t>Название формы</t>
  </si>
  <si>
    <t>8.4.Число единиц подвижного состава по его назначению (на конец  года, штук)</t>
  </si>
  <si>
    <t>Версия шаблона</t>
  </si>
  <si>
    <t>2023</t>
  </si>
  <si>
    <t>Период формы/дата предоставления</t>
  </si>
  <si>
    <t>Год, 30 июня после отчетного года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</si>
  <si>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</si>
  <si>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</si>
  <si>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</si>
  <si>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</si>
  <si>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</si>
  <si>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Грузовой подвижной состав:</t>
  </si>
  <si>
    <t>   Рабочий парк грузовых вагонов (в среднем в сутки)</t>
  </si>
  <si>
    <t>01</t>
  </si>
  <si>
    <t>   Грузовые автомобили (включая пикапы и легковые фургоны) - всего1)</t>
  </si>
  <si>
    <t>02</t>
  </si>
  <si>
    <t>      в том числе:</t>
  </si>
  <si>
    <t>      транспорт автопредприятий 2)</t>
  </si>
  <si>
    <t>03</t>
  </si>
  <si>
    <t>         из него общего пользования</t>
  </si>
  <si>
    <t>04</t>
  </si>
  <si>
    <t>      в собственности граждан</t>
  </si>
  <si>
    <t>05</t>
  </si>
  <si>
    <t>   Морские грузовые суда торгового флота (без грузопассажирских ) - всего</t>
  </si>
  <si>
    <t>06</t>
  </si>
  <si>
    <t>      из них транспортные суда общего пользования</t>
  </si>
  <si>
    <t>07</t>
  </si>
  <si>
    <t>   Речные и озерные грузовые суда  (без грузопассажирских) - всего</t>
  </si>
  <si>
    <t>08</t>
  </si>
  <si>
    <t>            из них:</t>
  </si>
  <si>
    <t>      транспортные суда общего пользования  (включая буксиры и толкачи)</t>
  </si>
  <si>
    <t>09</t>
  </si>
  <si>
    <t>      вспомогательные суда</t>
  </si>
  <si>
    <t>10</t>
  </si>
  <si>
    <t>Пассажирский подвижной состав:</t>
  </si>
  <si>
    <t>   Рабочий  парк  пассажирских  вагонов</t>
  </si>
  <si>
    <t>11</t>
  </si>
  <si>
    <t>   Автобусы - всего 1)</t>
  </si>
  <si>
    <t>12</t>
  </si>
  <si>
    <t>         в том числе:</t>
  </si>
  <si>
    <t>13</t>
  </si>
  <si>
    <t>14</t>
  </si>
  <si>
    <t>15</t>
  </si>
  <si>
    <t>   Легковые автомобили - всего</t>
  </si>
  <si>
    <t>16</t>
  </si>
  <si>
    <t>         из них:</t>
  </si>
  <si>
    <t>      служебные (общего и необщего пользования)</t>
  </si>
  <si>
    <t>17</t>
  </si>
  <si>
    <t>      таксомоторы</t>
  </si>
  <si>
    <t>18</t>
  </si>
  <si>
    <t>19</t>
  </si>
  <si>
    <t>   Троллейбусы</t>
  </si>
  <si>
    <t>20</t>
  </si>
  <si>
    <t>   Вагоны  метрополитена</t>
  </si>
  <si>
    <t>21</t>
  </si>
  <si>
    <t>   Трамвайные вагоны</t>
  </si>
  <si>
    <t>22</t>
  </si>
  <si>
    <t>   Морские пассажирские суда торгового флота (включая грузопассажирские) - всего</t>
  </si>
  <si>
    <t>23</t>
  </si>
  <si>
    <t>      из них  транспортные суда общего пользования</t>
  </si>
  <si>
    <t>24</t>
  </si>
  <si>
    <t>   Речные и озерные пассажирские суда   (включая грузопассажирские) - всего</t>
  </si>
  <si>
    <t>25</t>
  </si>
  <si>
    <t>26</t>
  </si>
  <si>
    <t>Легковые автомобили в собственности граждан на 1000 населения</t>
  </si>
  <si>
    <t>27</t>
  </si>
  <si>
    <t>Легковые автомобили в собственности граждан на 100 семей</t>
  </si>
  <si>
    <t>28</t>
  </si>
  <si>
    <t>Примечание</t>
  </si>
  <si>
    <t>1)   Соответствующие автомобили, находящиеся на предприятиях всех отраслей экономики, а также в собственности граждан. 2)  Соответствующие  автомобили, находящиеся на предприятиях, основным видом деятельности  которых являются автомобильные перевозки на коммерческой основе.   Значность граф 1 и 2 -  7 знаков, целые числа.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</si>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</sst>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8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3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45657.550983796296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showGridLines="0" workbookViewId="0"/>
  </sheetViews>
  <sheetFormatPr defaultRowHeight="15" x14ac:dyDescent="0.25"/>
  <cols>
    <col min="1" max="1" width="81.5703125" customWidth="1"/>
    <col min="2" max="2" width="10" customWidth="1"/>
    <col min="5" max="5" width="250" customWidth="1"/>
  </cols>
  <sheetData>
    <row r="1" spans="1:5" ht="50.1" customHeight="1" x14ac:dyDescent="0.25">
      <c r="A1" s="10" t="s">
        <v>14</v>
      </c>
      <c r="B1" s="11"/>
      <c r="C1" s="11"/>
      <c r="D1" s="11"/>
    </row>
    <row r="2" spans="1:5" x14ac:dyDescent="0.25">
      <c r="A2" s="12" t="s">
        <v>15</v>
      </c>
      <c r="B2" s="12" t="s">
        <v>16</v>
      </c>
      <c r="C2" s="1" t="str">
        <f>""&amp;YEAR(Титул!B8)+0&amp;""</f>
        <v>2024</v>
      </c>
      <c r="D2" s="1" t="str">
        <f>""&amp;YEAR(Титул!B8)-1&amp;""</f>
        <v>2023</v>
      </c>
    </row>
    <row r="3" spans="1:5" x14ac:dyDescent="0.25">
      <c r="A3" s="12"/>
      <c r="B3" s="12"/>
      <c r="C3" s="1" t="s">
        <v>14</v>
      </c>
      <c r="D3" s="1" t="s">
        <v>17</v>
      </c>
    </row>
    <row r="4" spans="1:5" ht="30" customHeight="1" x14ac:dyDescent="0.25">
      <c r="A4" s="4" t="s">
        <v>18</v>
      </c>
      <c r="B4" s="2"/>
      <c r="C4" s="13"/>
      <c r="D4" s="13"/>
    </row>
    <row r="5" spans="1:5" ht="30" customHeight="1" x14ac:dyDescent="0.25">
      <c r="A5" s="3" t="s">
        <v>19</v>
      </c>
      <c r="B5" s="1" t="s">
        <v>20</v>
      </c>
      <c r="C5" s="9"/>
      <c r="D5" s="9"/>
    </row>
    <row r="6" spans="1:5" ht="30" customHeight="1" x14ac:dyDescent="0.25">
      <c r="A6" s="3" t="s">
        <v>21</v>
      </c>
      <c r="B6" s="1" t="s">
        <v>22</v>
      </c>
      <c r="C6" s="9"/>
      <c r="D6" s="9"/>
    </row>
    <row r="7" spans="1:5" ht="30" customHeight="1" x14ac:dyDescent="0.25">
      <c r="A7" s="3" t="s">
        <v>23</v>
      </c>
      <c r="B7" s="1"/>
      <c r="C7" s="13"/>
      <c r="D7" s="13"/>
    </row>
    <row r="8" spans="1:5" ht="30" customHeight="1" x14ac:dyDescent="0.25">
      <c r="A8" s="3" t="s">
        <v>24</v>
      </c>
      <c r="B8" s="1" t="s">
        <v>25</v>
      </c>
      <c r="C8" s="9"/>
      <c r="D8" s="9"/>
      <c r="E8" s="5" t="str">
        <f>IFERROR(IF(C8&lt;C6," "," Стр. 03, Гр. 1 [C8]  д.б. &lt; [C6] {" &amp; C6 &amp; "}.")," ") &amp; IFERROR(IF(D8&lt;D6," "," Стр. 03, Гр. 2 [D8]  д.б. &lt; [D6] {" &amp; D6 &amp; "}.")," ")</f>
        <v xml:space="preserve"> Стр. 03, Гр. 1 [C8]  д.б. &lt; [C6] {}. Стр. 03, Гр. 2 [D8]  д.б. &lt; [D6] {}.</v>
      </c>
    </row>
    <row r="9" spans="1:5" ht="30" customHeight="1" x14ac:dyDescent="0.25">
      <c r="A9" s="3" t="s">
        <v>26</v>
      </c>
      <c r="B9" s="1" t="s">
        <v>27</v>
      </c>
      <c r="C9" s="9"/>
      <c r="D9" s="9"/>
      <c r="E9" s="5" t="str">
        <f>IFERROR(IF(C9&lt;C8," "," Стр. 04, Гр. 1 [C9]  д.б. &lt; [C8] {" &amp; C8 &amp; "}.")," ") &amp; IFERROR(IF(D9&lt;D8," "," Стр. 04, Гр. 2 [D9]  д.б. &lt; [D8] {" &amp; D8 &amp; "}.")," ")</f>
        <v xml:space="preserve"> Стр. 04, Гр. 1 [C9]  д.б. &lt; [C8] {}. Стр. 04, Гр. 2 [D9]  д.б. &lt; [D8] {}.</v>
      </c>
    </row>
    <row r="10" spans="1:5" ht="30" customHeight="1" x14ac:dyDescent="0.25">
      <c r="A10" s="3" t="s">
        <v>28</v>
      </c>
      <c r="B10" s="1" t="s">
        <v>29</v>
      </c>
      <c r="C10" s="9"/>
      <c r="D10" s="9"/>
      <c r="E10" s="5" t="str">
        <f>IFERROR(IF(C10&lt;C6," "," Стр. 05, Гр. 1 [C10]  д.б. &lt; [C6] {" &amp; C6 &amp; "}.")," ") &amp; IFERROR(IF(D10&lt;D6," "," Стр. 05, Гр. 2 [D10]  д.б. &lt; [D6] {" &amp; D6 &amp; "}.")," ")</f>
        <v xml:space="preserve"> Стр. 05, Гр. 1 [C10]  д.б. &lt; [C6] {}. Стр. 05, Гр. 2 [D10]  д.б. &lt; [D6] {}.</v>
      </c>
    </row>
    <row r="11" spans="1:5" ht="30" customHeight="1" x14ac:dyDescent="0.25">
      <c r="A11" s="3" t="s">
        <v>30</v>
      </c>
      <c r="B11" s="1" t="s">
        <v>31</v>
      </c>
      <c r="C11" s="9"/>
      <c r="D11" s="9"/>
    </row>
    <row r="12" spans="1:5" ht="30" customHeight="1" x14ac:dyDescent="0.25">
      <c r="A12" s="3" t="s">
        <v>32</v>
      </c>
      <c r="B12" s="1" t="s">
        <v>33</v>
      </c>
      <c r="C12" s="9"/>
      <c r="D12" s="9"/>
      <c r="E12" s="5" t="str">
        <f>IFERROR(IF(C12&lt;C11," "," Стр. 07, Гр. 1 [C12]  д.б. &lt; [C11] {" &amp; C11 &amp; "}.")," ") &amp; IFERROR(IF(D12&lt;D11," "," Стр. 07, Гр. 2 [D12]  д.б. &lt; [D11] {" &amp; D11 &amp; "}.")," ")</f>
        <v xml:space="preserve"> Стр. 07, Гр. 1 [C12]  д.б. &lt; [C11] {}. Стр. 07, Гр. 2 [D12]  д.б. &lt; [D11] {}.</v>
      </c>
    </row>
    <row r="13" spans="1:5" ht="30" customHeight="1" x14ac:dyDescent="0.25">
      <c r="A13" s="3" t="s">
        <v>34</v>
      </c>
      <c r="B13" s="1" t="s">
        <v>35</v>
      </c>
      <c r="C13" s="9"/>
      <c r="D13" s="9"/>
    </row>
    <row r="14" spans="1:5" ht="30" customHeight="1" x14ac:dyDescent="0.25">
      <c r="A14" s="3" t="s">
        <v>36</v>
      </c>
      <c r="B14" s="1"/>
      <c r="C14" s="13"/>
      <c r="D14" s="13"/>
    </row>
    <row r="15" spans="1:5" ht="30" customHeight="1" x14ac:dyDescent="0.25">
      <c r="A15" s="3" t="s">
        <v>37</v>
      </c>
      <c r="B15" s="1" t="s">
        <v>38</v>
      </c>
      <c r="C15" s="9"/>
      <c r="D15" s="9"/>
      <c r="E15" s="5" t="str">
        <f>IFERROR(IF(C15&lt;C13," "," Стр. 09, Гр. 1 [C15]  д.б. &lt; [C13] {" &amp; C13 &amp; "}.")," ") &amp; IFERROR(IF(D15&lt;D13," "," Стр. 09, Гр. 2 [D15]  д.б. &lt; [D13] {" &amp; D13 &amp; "}.")," ")</f>
        <v xml:space="preserve"> Стр. 09, Гр. 1 [C15]  д.б. &lt; [C13] {}. Стр. 09, Гр. 2 [D15]  д.б. &lt; [D13] {}.</v>
      </c>
    </row>
    <row r="16" spans="1:5" ht="30" customHeight="1" x14ac:dyDescent="0.25">
      <c r="A16" s="3" t="s">
        <v>39</v>
      </c>
      <c r="B16" s="1" t="s">
        <v>40</v>
      </c>
      <c r="C16" s="9"/>
      <c r="D16" s="9"/>
      <c r="E16" s="5" t="str">
        <f>IFERROR(IF(C16&lt;C13," "," Стр. 10, Гр. 1 [C16]  д.б. &lt; [C13] {" &amp; C13 &amp; "}.")," ") &amp; IFERROR(IF(D16&lt;D13," "," Стр. 10, Гр. 2 [D16]  д.б. &lt; [D13] {" &amp; D13 &amp; "}.")," ")</f>
        <v xml:space="preserve"> Стр. 10, Гр. 1 [C16]  д.б. &lt; [C13] {}. Стр. 10, Гр. 2 [D16]  д.б. &lt; [D13] {}.</v>
      </c>
    </row>
    <row r="17" spans="1:5" ht="30" customHeight="1" x14ac:dyDescent="0.25">
      <c r="A17" s="4" t="s">
        <v>41</v>
      </c>
      <c r="B17" s="2"/>
      <c r="C17" s="13"/>
      <c r="D17" s="13"/>
    </row>
    <row r="18" spans="1:5" ht="30" customHeight="1" x14ac:dyDescent="0.25">
      <c r="A18" s="3" t="s">
        <v>42</v>
      </c>
      <c r="B18" s="1" t="s">
        <v>43</v>
      </c>
      <c r="C18" s="9"/>
      <c r="D18" s="9"/>
    </row>
    <row r="19" spans="1:5" ht="30" customHeight="1" x14ac:dyDescent="0.25">
      <c r="A19" s="3" t="s">
        <v>44</v>
      </c>
      <c r="B19" s="1" t="s">
        <v>45</v>
      </c>
      <c r="C19" s="9"/>
      <c r="D19" s="9"/>
    </row>
    <row r="20" spans="1:5" ht="30" customHeight="1" x14ac:dyDescent="0.25">
      <c r="A20" s="3" t="s">
        <v>46</v>
      </c>
      <c r="B20" s="1"/>
      <c r="C20" s="13"/>
      <c r="D20" s="13"/>
    </row>
    <row r="21" spans="1:5" ht="30" customHeight="1" x14ac:dyDescent="0.25">
      <c r="A21" s="3" t="s">
        <v>24</v>
      </c>
      <c r="B21" s="1" t="s">
        <v>47</v>
      </c>
      <c r="C21" s="9"/>
      <c r="D21" s="9"/>
      <c r="E21" s="5" t="str">
        <f>IFERROR(IF(C21&lt;C19," "," Стр. 13, Гр. 1 [C21]  д.б. &lt; [C19] {" &amp; C19 &amp; "}.")," ") &amp; IFERROR(IF(D21&lt;D19," "," Стр. 13, Гр. 2 [D21]  д.б. &lt; [D19] {" &amp; D19 &amp; "}.")," ")</f>
        <v xml:space="preserve"> Стр. 13, Гр. 1 [C21]  д.б. &lt; [C19] {}. Стр. 13, Гр. 2 [D21]  д.б. &lt; [D19] {}.</v>
      </c>
    </row>
    <row r="22" spans="1:5" ht="30" customHeight="1" x14ac:dyDescent="0.25">
      <c r="A22" s="3" t="s">
        <v>26</v>
      </c>
      <c r="B22" s="1" t="s">
        <v>48</v>
      </c>
      <c r="C22" s="9"/>
      <c r="D22" s="9"/>
      <c r="E22" s="5" t="str">
        <f>IFERROR(IF(C22&lt;C21," "," Стр. 14, Гр. 1 [C22]  д.б. &lt; [C21] {" &amp; C21 &amp; "}.")," ") &amp; IFERROR(IF(D22&lt;D21," "," Стр. 14, Гр. 2 [D22]  д.б. &lt; [D21] {" &amp; D21 &amp; "}.")," ")</f>
        <v xml:space="preserve"> Стр. 14, Гр. 1 [C22]  д.б. &lt; [C21] {}. Стр. 14, Гр. 2 [D22]  д.б. &lt; [D21] {}.</v>
      </c>
    </row>
    <row r="23" spans="1:5" ht="30" customHeight="1" x14ac:dyDescent="0.25">
      <c r="A23" s="3" t="s">
        <v>28</v>
      </c>
      <c r="B23" s="1" t="s">
        <v>49</v>
      </c>
      <c r="C23" s="9"/>
      <c r="D23" s="9"/>
      <c r="E23" s="5" t="str">
        <f>IFERROR(IF(C23&lt;C19," "," Стр. 15, Гр. 1 [C23]  д.б. &lt; [C19] {" &amp; C19 &amp; "}.")," ") &amp; IFERROR(IF(D23&lt;D19," "," Стр. 15, Гр. 2 [D23]  д.б. &lt; [D19] {" &amp; D19 &amp; "}.")," ")</f>
        <v xml:space="preserve"> Стр. 15, Гр. 1 [C23]  д.б. &lt; [C19] {}. Стр. 15, Гр. 2 [D23]  д.б. &lt; [D19] {}.</v>
      </c>
    </row>
    <row r="24" spans="1:5" ht="30" customHeight="1" x14ac:dyDescent="0.25">
      <c r="A24" s="3" t="s">
        <v>50</v>
      </c>
      <c r="B24" s="1" t="s">
        <v>51</v>
      </c>
      <c r="C24" s="9"/>
      <c r="D24" s="9"/>
    </row>
    <row r="25" spans="1:5" ht="30" customHeight="1" x14ac:dyDescent="0.25">
      <c r="A25" s="3" t="s">
        <v>52</v>
      </c>
      <c r="B25" s="1"/>
      <c r="C25" s="13"/>
      <c r="D25" s="13"/>
    </row>
    <row r="26" spans="1:5" ht="30" customHeight="1" x14ac:dyDescent="0.25">
      <c r="A26" s="3" t="s">
        <v>53</v>
      </c>
      <c r="B26" s="1" t="s">
        <v>54</v>
      </c>
      <c r="C26" s="9"/>
      <c r="D26" s="9"/>
      <c r="E26" s="5" t="str">
        <f>IFERROR(IF(C26&lt;C24," "," Стр. 17, Гр. 1 [C26]  д.б. &lt; [C24] {" &amp; C24 &amp; "}.")," ") &amp; IFERROR(IF(D26&lt;D24," "," Стр. 17, Гр. 2 [D26]  д.б. &lt; [D24] {" &amp; D24 &amp; "}.")," ")</f>
        <v xml:space="preserve"> Стр. 17, Гр. 1 [C26]  д.б. &lt; [C24] {}. Стр. 17, Гр. 2 [D26]  д.б. &lt; [D24] {}.</v>
      </c>
    </row>
    <row r="27" spans="1:5" ht="30" customHeight="1" x14ac:dyDescent="0.25">
      <c r="A27" s="3" t="s">
        <v>55</v>
      </c>
      <c r="B27" s="1" t="s">
        <v>56</v>
      </c>
      <c r="C27" s="9"/>
      <c r="D27" s="9"/>
      <c r="E27" s="5" t="str">
        <f>IFERROR(IF(C27&lt;C24," "," Стр. 18, Гр. 1 [C27]  д.б. &lt; [C24] {" &amp; C24 &amp; "}.")," ") &amp; IFERROR(IF(D27&lt;D24," "," Стр. 18, Гр. 2 [D27]  д.б. &lt; [D24] {" &amp; D24 &amp; "}.")," ")</f>
        <v xml:space="preserve"> Стр. 18, Гр. 1 [C27]  д.б. &lt; [C24] {}. Стр. 18, Гр. 2 [D27]  д.б. &lt; [D24] {}.</v>
      </c>
    </row>
    <row r="28" spans="1:5" ht="30" customHeight="1" x14ac:dyDescent="0.25">
      <c r="A28" s="3" t="s">
        <v>28</v>
      </c>
      <c r="B28" s="1" t="s">
        <v>57</v>
      </c>
      <c r="C28" s="9"/>
      <c r="D28" s="9"/>
      <c r="E28" s="5" t="str">
        <f>IFERROR(IF(C28&lt;C24," "," Стр. 19, Гр. 1 [C28]  д.б. &lt; [C24] {" &amp; C24 &amp; "}.")," ") &amp; IFERROR(IF(D28&lt;D24," "," Стр. 19, Гр. 2 [D28]  д.б. &lt; [D24] {" &amp; D24 &amp; "}.")," ")</f>
        <v xml:space="preserve"> Стр. 19, Гр. 1 [C28]  д.б. &lt; [C24] {}. Стр. 19, Гр. 2 [D28]  д.б. &lt; [D24] {}.</v>
      </c>
    </row>
    <row r="29" spans="1:5" ht="30" customHeight="1" x14ac:dyDescent="0.25">
      <c r="A29" s="3" t="s">
        <v>58</v>
      </c>
      <c r="B29" s="1" t="s">
        <v>59</v>
      </c>
      <c r="C29" s="9"/>
      <c r="D29" s="9"/>
    </row>
    <row r="30" spans="1:5" ht="30" customHeight="1" x14ac:dyDescent="0.25">
      <c r="A30" s="3" t="s">
        <v>60</v>
      </c>
      <c r="B30" s="1" t="s">
        <v>61</v>
      </c>
      <c r="C30" s="9"/>
      <c r="D30" s="9"/>
    </row>
    <row r="31" spans="1:5" ht="30" customHeight="1" x14ac:dyDescent="0.25">
      <c r="A31" s="3" t="s">
        <v>62</v>
      </c>
      <c r="B31" s="1" t="s">
        <v>63</v>
      </c>
      <c r="C31" s="9"/>
      <c r="D31" s="9"/>
    </row>
    <row r="32" spans="1:5" ht="30" customHeight="1" x14ac:dyDescent="0.25">
      <c r="A32" s="3" t="s">
        <v>64</v>
      </c>
      <c r="B32" s="1" t="s">
        <v>65</v>
      </c>
      <c r="C32" s="9"/>
      <c r="D32" s="9"/>
    </row>
    <row r="33" spans="1:5" ht="30" customHeight="1" x14ac:dyDescent="0.25">
      <c r="A33" s="3" t="s">
        <v>66</v>
      </c>
      <c r="B33" s="1" t="s">
        <v>67</v>
      </c>
      <c r="C33" s="9"/>
      <c r="D33" s="9"/>
      <c r="E33" s="5" t="str">
        <f>IFERROR(IF(C33&lt;C32," "," Стр. 24, Гр. 1 [C33]  д.б. &lt; [C32] {" &amp; C32 &amp; "}.")," ") &amp; IFERROR(IF(D33&lt;D32," "," Стр. 24, Гр. 2 [D33]  д.б. &lt; [D32] {" &amp; D32 &amp; "}.")," ")</f>
        <v xml:space="preserve"> Стр. 24, Гр. 1 [C33]  д.б. &lt; [C32] {}. Стр. 24, Гр. 2 [D33]  д.б. &lt; [D32] {}.</v>
      </c>
    </row>
    <row r="34" spans="1:5" ht="30" customHeight="1" x14ac:dyDescent="0.25">
      <c r="A34" s="3" t="s">
        <v>68</v>
      </c>
      <c r="B34" s="1" t="s">
        <v>69</v>
      </c>
      <c r="C34" s="9"/>
      <c r="D34" s="9"/>
    </row>
    <row r="35" spans="1:5" ht="30" customHeight="1" x14ac:dyDescent="0.25">
      <c r="A35" s="3" t="s">
        <v>66</v>
      </c>
      <c r="B35" s="1" t="s">
        <v>70</v>
      </c>
      <c r="C35" s="9"/>
      <c r="D35" s="9"/>
      <c r="E35" s="5" t="str">
        <f>IFERROR(IF(C35&lt;C34," "," Стр. 26, Гр. 1 [C35]  д.б. &lt; [C34] {" &amp; C34 &amp; "}.")," ") &amp; IFERROR(IF(D35&lt;D34," "," Стр. 26, Гр. 2 [D35]  д.б. &lt; [D34] {" &amp; D34 &amp; "}.")," ")</f>
        <v xml:space="preserve"> Стр. 26, Гр. 1 [C35]  д.б. &lt; [C34] {}. Стр. 26, Гр. 2 [D35]  д.б. &lt; [D34] {}.</v>
      </c>
    </row>
    <row r="36" spans="1:5" ht="30" customHeight="1" x14ac:dyDescent="0.25">
      <c r="A36" s="3" t="s">
        <v>71</v>
      </c>
      <c r="B36" s="1" t="s">
        <v>72</v>
      </c>
      <c r="C36" s="9"/>
      <c r="D36" s="9"/>
    </row>
    <row r="37" spans="1:5" ht="30" customHeight="1" x14ac:dyDescent="0.25">
      <c r="A37" s="3" t="s">
        <v>73</v>
      </c>
      <c r="B37" s="1" t="s">
        <v>74</v>
      </c>
      <c r="C37" s="9"/>
      <c r="D37" s="9"/>
    </row>
    <row r="39" spans="1:5" x14ac:dyDescent="0.25">
      <c r="A39" s="8" t="s">
        <v>75</v>
      </c>
    </row>
    <row r="40" spans="1:5" ht="75" customHeight="1" x14ac:dyDescent="0.25">
      <c r="A40" s="14" t="s">
        <v>76</v>
      </c>
      <c r="B40" s="14"/>
      <c r="C40" s="14"/>
      <c r="D40" s="14"/>
    </row>
    <row r="41" spans="1:5" x14ac:dyDescent="0.25">
      <c r="A41" s="8" t="s">
        <v>77</v>
      </c>
    </row>
    <row r="42" spans="1:5" ht="75" customHeight="1" x14ac:dyDescent="0.25">
      <c r="A42" s="15" t="s">
        <v>1</v>
      </c>
      <c r="B42" s="15"/>
      <c r="C42" s="15"/>
      <c r="D42" s="15"/>
    </row>
    <row r="43" spans="1:5" x14ac:dyDescent="0.25">
      <c r="A43" s="8" t="s">
        <v>78</v>
      </c>
    </row>
    <row r="44" spans="1:5" x14ac:dyDescent="0.25">
      <c r="A44" t="s">
        <v>79</v>
      </c>
      <c r="B44" s="15" t="s">
        <v>1</v>
      </c>
      <c r="C44" s="15"/>
      <c r="D44" s="15"/>
      <c r="E44" s="15"/>
    </row>
    <row r="45" spans="1:5" x14ac:dyDescent="0.25">
      <c r="A45" t="s">
        <v>80</v>
      </c>
      <c r="B45" s="15" t="s">
        <v>1</v>
      </c>
      <c r="C45" s="15"/>
      <c r="D45" s="15"/>
      <c r="E45" s="15"/>
    </row>
    <row r="46" spans="1:5" x14ac:dyDescent="0.25">
      <c r="A46" t="s">
        <v>81</v>
      </c>
      <c r="B46" s="15" t="s">
        <v>1</v>
      </c>
      <c r="C46" s="15"/>
      <c r="D46" s="15"/>
      <c r="E46" s="15"/>
    </row>
    <row r="47" spans="1:5" x14ac:dyDescent="0.25">
      <c r="A47" t="s">
        <v>82</v>
      </c>
      <c r="B47" s="15" t="s">
        <v>1</v>
      </c>
      <c r="C47" s="15"/>
      <c r="D47" s="15"/>
      <c r="E47" s="15"/>
    </row>
    <row r="48" spans="1:5" x14ac:dyDescent="0.25">
      <c r="A48" t="s">
        <v>83</v>
      </c>
      <c r="B48" s="15" t="s">
        <v>1</v>
      </c>
      <c r="C48" s="15"/>
      <c r="D48" s="15"/>
      <c r="E48" s="15"/>
    </row>
  </sheetData>
  <sheetProtection password="CF66" sheet="1" objects="1" scenarios="1" formatColumns="0" formatRows="0"/>
  <mergeCells count="16">
    <mergeCell ref="B48:E48"/>
    <mergeCell ref="A42:D42"/>
    <mergeCell ref="B44:E44"/>
    <mergeCell ref="B45:E45"/>
    <mergeCell ref="B46:E46"/>
    <mergeCell ref="B47:E47"/>
    <mergeCell ref="C14:D14"/>
    <mergeCell ref="C17:D17"/>
    <mergeCell ref="C20:D20"/>
    <mergeCell ref="C25:D25"/>
    <mergeCell ref="A40:D40"/>
    <mergeCell ref="A1:D1"/>
    <mergeCell ref="A2:A3"/>
    <mergeCell ref="B2:B3"/>
    <mergeCell ref="C4:D4"/>
    <mergeCell ref="C7:D7"/>
  </mergeCells>
  <conditionalFormatting sqref="C8">
    <cfRule type="cellIs" dxfId="27" priority="1" operator="greaterThanOrEqual">
      <formula>C6</formula>
    </cfRule>
  </conditionalFormatting>
  <conditionalFormatting sqref="D8">
    <cfRule type="cellIs" dxfId="26" priority="2" operator="greaterThanOrEqual">
      <formula>D6</formula>
    </cfRule>
  </conditionalFormatting>
  <conditionalFormatting sqref="C9">
    <cfRule type="cellIs" dxfId="25" priority="3" operator="greaterThanOrEqual">
      <formula>C8</formula>
    </cfRule>
  </conditionalFormatting>
  <conditionalFormatting sqref="D9">
    <cfRule type="cellIs" dxfId="24" priority="4" operator="greaterThanOrEqual">
      <formula>D8</formula>
    </cfRule>
  </conditionalFormatting>
  <conditionalFormatting sqref="C10">
    <cfRule type="cellIs" dxfId="23" priority="5" operator="greaterThanOrEqual">
      <formula>C6</formula>
    </cfRule>
  </conditionalFormatting>
  <conditionalFormatting sqref="D10">
    <cfRule type="cellIs" dxfId="22" priority="6" operator="greaterThanOrEqual">
      <formula>D6</formula>
    </cfRule>
  </conditionalFormatting>
  <conditionalFormatting sqref="C12">
    <cfRule type="cellIs" dxfId="21" priority="7" operator="greaterThanOrEqual">
      <formula>C11</formula>
    </cfRule>
  </conditionalFormatting>
  <conditionalFormatting sqref="D12">
    <cfRule type="cellIs" dxfId="20" priority="8" operator="greaterThanOrEqual">
      <formula>D11</formula>
    </cfRule>
  </conditionalFormatting>
  <conditionalFormatting sqref="C15">
    <cfRule type="cellIs" dxfId="19" priority="9" operator="greaterThanOrEqual">
      <formula>C13</formula>
    </cfRule>
  </conditionalFormatting>
  <conditionalFormatting sqref="D15">
    <cfRule type="cellIs" dxfId="18" priority="10" operator="greaterThanOrEqual">
      <formula>D13</formula>
    </cfRule>
  </conditionalFormatting>
  <conditionalFormatting sqref="C16">
    <cfRule type="cellIs" dxfId="17" priority="11" operator="greaterThanOrEqual">
      <formula>C13</formula>
    </cfRule>
  </conditionalFormatting>
  <conditionalFormatting sqref="D16">
    <cfRule type="cellIs" dxfId="16" priority="12" operator="greaterThanOrEqual">
      <formula>D13</formula>
    </cfRule>
  </conditionalFormatting>
  <conditionalFormatting sqref="C21">
    <cfRule type="cellIs" dxfId="15" priority="13" operator="greaterThanOrEqual">
      <formula>C19</formula>
    </cfRule>
  </conditionalFormatting>
  <conditionalFormatting sqref="D21">
    <cfRule type="cellIs" dxfId="14" priority="14" operator="greaterThanOrEqual">
      <formula>D19</formula>
    </cfRule>
  </conditionalFormatting>
  <conditionalFormatting sqref="C22">
    <cfRule type="cellIs" dxfId="13" priority="15" operator="greaterThanOrEqual">
      <formula>C21</formula>
    </cfRule>
  </conditionalFormatting>
  <conditionalFormatting sqref="D22">
    <cfRule type="cellIs" dxfId="12" priority="16" operator="greaterThanOrEqual">
      <formula>D21</formula>
    </cfRule>
  </conditionalFormatting>
  <conditionalFormatting sqref="C23">
    <cfRule type="cellIs" dxfId="11" priority="17" operator="greaterThanOrEqual">
      <formula>C19</formula>
    </cfRule>
  </conditionalFormatting>
  <conditionalFormatting sqref="D23">
    <cfRule type="cellIs" dxfId="10" priority="18" operator="greaterThanOrEqual">
      <formula>D19</formula>
    </cfRule>
  </conditionalFormatting>
  <conditionalFormatting sqref="C26">
    <cfRule type="cellIs" dxfId="9" priority="19" operator="greaterThanOrEqual">
      <formula>C24</formula>
    </cfRule>
  </conditionalFormatting>
  <conditionalFormatting sqref="D26">
    <cfRule type="cellIs" dxfId="8" priority="20" operator="greaterThanOrEqual">
      <formula>D24</formula>
    </cfRule>
  </conditionalFormatting>
  <conditionalFormatting sqref="C27">
    <cfRule type="cellIs" dxfId="7" priority="21" operator="greaterThanOrEqual">
      <formula>C24</formula>
    </cfRule>
  </conditionalFormatting>
  <conditionalFormatting sqref="D27">
    <cfRule type="cellIs" dxfId="6" priority="22" operator="greaterThanOrEqual">
      <formula>D24</formula>
    </cfRule>
  </conditionalFormatting>
  <conditionalFormatting sqref="C28">
    <cfRule type="cellIs" dxfId="5" priority="23" operator="greaterThanOrEqual">
      <formula>C24</formula>
    </cfRule>
  </conditionalFormatting>
  <conditionalFormatting sqref="D28">
    <cfRule type="cellIs" dxfId="4" priority="24" operator="greaterThanOrEqual">
      <formula>D24</formula>
    </cfRule>
  </conditionalFormatting>
  <conditionalFormatting sqref="C33">
    <cfRule type="cellIs" dxfId="3" priority="25" operator="greaterThanOrEqual">
      <formula>C32</formula>
    </cfRule>
  </conditionalFormatting>
  <conditionalFormatting sqref="D33">
    <cfRule type="cellIs" dxfId="2" priority="26" operator="greaterThanOrEqual">
      <formula>D32</formula>
    </cfRule>
  </conditionalFormatting>
  <conditionalFormatting sqref="C35">
    <cfRule type="cellIs" dxfId="1" priority="27" operator="greaterThanOrEqual">
      <formula>C34</formula>
    </cfRule>
  </conditionalFormatting>
  <conditionalFormatting sqref="D35">
    <cfRule type="cellIs" dxfId="0" priority="28" operator="greaterThanOrEqual">
      <formula>D34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2022-11-23T10:13:24Z</dcterms:created>
  <dcterms:modified xsi:type="dcterms:W3CDTF">2024-12-12T12:05:23Z</dcterms:modified>
</cp:coreProperties>
</file>