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61" i="2" l="1"/>
  <c r="H55" i="2"/>
  <c r="H54" i="2"/>
  <c r="H53" i="2"/>
  <c r="H51" i="2"/>
  <c r="H50" i="2"/>
  <c r="H49" i="2"/>
  <c r="H48" i="2"/>
  <c r="H46" i="2"/>
  <c r="H43" i="2"/>
  <c r="H41" i="2"/>
  <c r="H40" i="2"/>
  <c r="H39" i="2"/>
  <c r="H38" i="2"/>
  <c r="H37" i="2"/>
  <c r="H35" i="2"/>
  <c r="H34" i="2"/>
  <c r="H33" i="2"/>
  <c r="H32" i="2"/>
  <c r="H31" i="2"/>
  <c r="H30" i="2"/>
  <c r="H28" i="2"/>
  <c r="H27" i="2"/>
  <c r="H26" i="2"/>
  <c r="H25" i="2"/>
  <c r="H24" i="2"/>
  <c r="H23" i="2"/>
  <c r="H22" i="2"/>
  <c r="H20" i="2"/>
  <c r="H19" i="2"/>
  <c r="H18" i="2"/>
  <c r="H17" i="2"/>
  <c r="H16" i="2"/>
  <c r="H14" i="2"/>
  <c r="H13" i="2"/>
  <c r="H12" i="2"/>
  <c r="H11" i="2"/>
  <c r="H10" i="2"/>
  <c r="H9" i="2"/>
  <c r="H8" i="2"/>
  <c r="H7" i="2"/>
  <c r="H5" i="2"/>
</calcChain>
</file>

<file path=xl/sharedStrings.xml><?xml version="1.0" encoding="utf-8"?>
<sst xmlns="http://schemas.openxmlformats.org/spreadsheetml/2006/main" count="165" uniqueCount="153">
  <si>
    <t>Код страны:</t>
  </si>
  <si>
    <t/>
  </si>
  <si>
    <t>Страна:</t>
  </si>
  <si>
    <t>Код шаблона</t>
  </si>
  <si>
    <t>S24.14.10</t>
  </si>
  <si>
    <t>Название секции</t>
  </si>
  <si>
    <t>S24.Вопросник № 14 по статистике занятости и безработицы</t>
  </si>
  <si>
    <t>Название формы</t>
  </si>
  <si>
    <t>14.10.Численность и состав рабочей силы</t>
  </si>
  <si>
    <t>Версия шаблона</t>
  </si>
  <si>
    <t>2025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</si>
  <si>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</si>
  <si>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</si>
  <si>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</si>
  <si>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</si>
  <si>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</si>
  <si>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</si>
  <si>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</si>
  <si>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</t>
  </si>
  <si>
    <t>городское население</t>
  </si>
  <si>
    <t>сельское население</t>
  </si>
  <si>
    <t>мужчины</t>
  </si>
  <si>
    <t>женщины</t>
  </si>
  <si>
    <t>2</t>
  </si>
  <si>
    <t>3</t>
  </si>
  <si>
    <t>4</t>
  </si>
  <si>
    <t>5</t>
  </si>
  <si>
    <t>Численность рабочей силы (человек)</t>
  </si>
  <si>
    <t>01</t>
  </si>
  <si>
    <t>      в том числе в возрасте лет:</t>
  </si>
  <si>
    <t>      15-24</t>
  </si>
  <si>
    <t>02</t>
  </si>
  <si>
    <t>      25-29</t>
  </si>
  <si>
    <t>03</t>
  </si>
  <si>
    <t>      30-54</t>
  </si>
  <si>
    <t>04</t>
  </si>
  <si>
    <t>      55-59</t>
  </si>
  <si>
    <t>05</t>
  </si>
  <si>
    <t>60-64</t>
  </si>
  <si>
    <t>06</t>
  </si>
  <si>
    <t>65 и старше</t>
  </si>
  <si>
    <t>07</t>
  </si>
  <si>
    <t>в трудоспособном возрасте</t>
  </si>
  <si>
    <t>08</t>
  </si>
  <si>
    <t>Уровень участия в  рабочей силы, в %</t>
  </si>
  <si>
    <t>09</t>
  </si>
  <si>
    <t>      из строки  09 в возрасте, лет:</t>
  </si>
  <si>
    <t>10</t>
  </si>
  <si>
    <t>      15-29</t>
  </si>
  <si>
    <t>11</t>
  </si>
  <si>
    <t>      15-64</t>
  </si>
  <si>
    <t>12</t>
  </si>
  <si>
    <t>Численность занятого населения (человек)</t>
  </si>
  <si>
    <t>13</t>
  </si>
  <si>
    <t>      из строки 13 работающие на двух и более работах</t>
  </si>
  <si>
    <t>14</t>
  </si>
  <si>
    <t>         из строки  13 занятое население в возрасте, лет:</t>
  </si>
  <si>
    <t>         15 - 24</t>
  </si>
  <si>
    <t>15</t>
  </si>
  <si>
    <t>         25 - 29</t>
  </si>
  <si>
    <t>16</t>
  </si>
  <si>
    <t>         30 - 54</t>
  </si>
  <si>
    <t>17</t>
  </si>
  <si>
    <t>         55 - 59</t>
  </si>
  <si>
    <t>18</t>
  </si>
  <si>
    <t>         60 - 64</t>
  </si>
  <si>
    <t>19</t>
  </si>
  <si>
    <t>         65 и старше</t>
  </si>
  <si>
    <t>20</t>
  </si>
  <si>
    <t>         в трудоспособном возрасте</t>
  </si>
  <si>
    <t>21</t>
  </si>
  <si>
    <t>      из строки  13 занятое население по уровню образования :</t>
  </si>
  <si>
    <t>         высшее</t>
  </si>
  <si>
    <t>22</t>
  </si>
  <si>
    <t>         незаконченное высшее</t>
  </si>
  <si>
    <t>23</t>
  </si>
  <si>
    <t>         среднее профессиональное</t>
  </si>
  <si>
    <t>24</t>
  </si>
  <si>
    <t>         начальное профессиональное</t>
  </si>
  <si>
    <t>25</t>
  </si>
  <si>
    <t>         среднее (полное) общее</t>
  </si>
  <si>
    <t>26</t>
  </si>
  <si>
    <t>         не имеют среднего (полного) общего</t>
  </si>
  <si>
    <t>27</t>
  </si>
  <si>
    <t>      из строки 13 занятое население по статусу в занятости на основной работе :</t>
  </si>
  <si>
    <t>         работающие по найму</t>
  </si>
  <si>
    <t>28</t>
  </si>
  <si>
    <t>         работодатели</t>
  </si>
  <si>
    <t>29</t>
  </si>
  <si>
    <t>         самостоятельно занятые</t>
  </si>
  <si>
    <t>30</t>
  </si>
  <si>
    <t>         члены производственных кооперативов</t>
  </si>
  <si>
    <t>31</t>
  </si>
  <si>
    <t>         помогающие на семейном предприятии</t>
  </si>
  <si>
    <t>32</t>
  </si>
  <si>
    <t>      из строки  13 занятое население, имеющее инвалидность</t>
  </si>
  <si>
    <t>44</t>
  </si>
  <si>
    <t>      из строки 13 занятое население в неформальном секторе</t>
  </si>
  <si>
    <t>33</t>
  </si>
  <si>
    <t>         в том числе занятые в неформальном секторе в возрасте 15-29 лет</t>
  </si>
  <si>
    <t>45</t>
  </si>
  <si>
    <t>      из строки  13 неформальная занятость</t>
  </si>
  <si>
    <t>45а</t>
  </si>
  <si>
    <t>Уровень занятости населения, в %</t>
  </si>
  <si>
    <t>34</t>
  </si>
  <si>
    <t>      из строки  34 в возрасте, лет:</t>
  </si>
  <si>
    <t>         15-24</t>
  </si>
  <si>
    <t>35</t>
  </si>
  <si>
    <t>         15-29</t>
  </si>
  <si>
    <t>36</t>
  </si>
  <si>
    <t>         15-64</t>
  </si>
  <si>
    <t>37</t>
  </si>
  <si>
    <t>Численность лиц, не входящих в состав рабочей силы (человек)</t>
  </si>
  <si>
    <t>38</t>
  </si>
  <si>
    <t>      из строки  38 в возрасте, лет:</t>
  </si>
  <si>
    <t>39</t>
  </si>
  <si>
    <t>40</t>
  </si>
  <si>
    <t>41</t>
  </si>
  <si>
    <t>            25-29</t>
  </si>
  <si>
    <t>41a</t>
  </si>
  <si>
    <t>            30-54</t>
  </si>
  <si>
    <t>41b</t>
  </si>
  <si>
    <t>            55-59</t>
  </si>
  <si>
    <t>41c</t>
  </si>
  <si>
    <t>            60-64</t>
  </si>
  <si>
    <t>41d</t>
  </si>
  <si>
    <t>      65 и старше</t>
  </si>
  <si>
    <t>41e</t>
  </si>
  <si>
    <t>      в трудоспособном возрасте*</t>
  </si>
  <si>
    <t>42</t>
  </si>
  <si>
    <t>Потенциальная рабочая сила</t>
  </si>
  <si>
    <t>43</t>
  </si>
  <si>
    <t>Совокупный показатель уровня безработицы и потенциальной рабочей силы населения, в %</t>
  </si>
  <si>
    <t>46</t>
  </si>
  <si>
    <t>Отработано часов в неделю в среднем на одного занятого, часов в неделю</t>
  </si>
  <si>
    <t>47</t>
  </si>
  <si>
    <t>Лица в состоянии неполной занятости с точки зрения продолжительности рабочего времени</t>
  </si>
  <si>
    <t>48</t>
  </si>
  <si>
    <t>Трудовая деятельность по производству товаров для собственного использования</t>
  </si>
  <si>
    <t>49</t>
  </si>
  <si>
    <t>Неоплачиваемая работа при прохождении профессионально-технической подготовки (стажировки)</t>
  </si>
  <si>
    <t>50</t>
  </si>
  <si>
    <t>Трудовая деятельность  волонтеров</t>
  </si>
  <si>
    <t>51</t>
  </si>
  <si>
    <t>Примечание</t>
  </si>
  <si>
    <t>Укажите обследуемый возраст населения     ____лет.   
Укажите установленный трудоспособный возраст для мужчин ____лет и женщин____лет.                                        
Если в структуре занятого населения по статусу в занятости  отсутствуют перечисленные категории, они имеют другое название или имеются не приведенные категории указываются имеющиеся в статистической отчетности.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</si>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</sst>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45657.628877314812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tabSelected="1" topLeftCell="A31" workbookViewId="0">
      <selection sqref="A1:G1"/>
    </sheetView>
  </sheetViews>
  <sheetFormatPr defaultRowHeight="15" x14ac:dyDescent="0.25"/>
  <cols>
    <col min="1" max="1" width="71.5703125" customWidth="1"/>
    <col min="2" max="2" width="10" customWidth="1"/>
    <col min="4" max="4" width="10.140625" customWidth="1"/>
    <col min="5" max="5" width="10" customWidth="1"/>
    <col min="6" max="6" width="10.85546875" customWidth="1"/>
    <col min="7" max="7" width="10.7109375" customWidth="1"/>
    <col min="8" max="8" width="250" customWidth="1"/>
  </cols>
  <sheetData>
    <row r="1" spans="1:8" ht="50.1" customHeight="1" x14ac:dyDescent="0.25">
      <c r="A1" s="11" t="s">
        <v>14</v>
      </c>
      <c r="B1" s="12"/>
      <c r="C1" s="12"/>
      <c r="D1" s="12"/>
      <c r="E1" s="12"/>
      <c r="F1" s="12"/>
      <c r="G1" s="12"/>
    </row>
    <row r="2" spans="1:8" x14ac:dyDescent="0.25">
      <c r="A2" s="13" t="s">
        <v>15</v>
      </c>
      <c r="B2" s="13" t="s">
        <v>16</v>
      </c>
      <c r="C2" s="13" t="s">
        <v>17</v>
      </c>
      <c r="D2" s="13" t="s">
        <v>18</v>
      </c>
      <c r="E2" s="13"/>
      <c r="F2" s="13" t="s">
        <v>19</v>
      </c>
      <c r="G2" s="13" t="s">
        <v>20</v>
      </c>
    </row>
    <row r="3" spans="1:8" ht="30" x14ac:dyDescent="0.25">
      <c r="A3" s="13"/>
      <c r="B3" s="13"/>
      <c r="C3" s="13"/>
      <c r="D3" s="1" t="s">
        <v>21</v>
      </c>
      <c r="E3" s="1" t="s">
        <v>22</v>
      </c>
      <c r="F3" s="13"/>
      <c r="G3" s="13"/>
    </row>
    <row r="4" spans="1:8" x14ac:dyDescent="0.25">
      <c r="A4" s="13"/>
      <c r="B4" s="13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45" customHeight="1" x14ac:dyDescent="0.25">
      <c r="A5" s="3" t="s">
        <v>27</v>
      </c>
      <c r="B5" s="1" t="s">
        <v>28</v>
      </c>
      <c r="C5" s="9"/>
      <c r="D5" s="9"/>
      <c r="E5" s="9"/>
      <c r="F5" s="9"/>
      <c r="G5" s="9"/>
      <c r="H5" s="5" t="str">
        <f>IFERROR(IF(C5=ROUND(SUM(D5:E5),1)," "," Стр. 01, Гр. 1 [C5]  д.б. = [Окр(Сум(D5:E5),1)] {" &amp; ROUND(SUM(D5:E5),1) &amp; "}.")," ") &amp; IFERROR(IF(C5=ROUND(SUM(C7:C12),1)," "," Стр. 01, Гр. 1 [C5]  д.б. = [Окр(Сум(C7:C12),1)] {" &amp; ROUND(SUM(C7:C12),1) &amp; "}.")," ")</f>
        <v xml:space="preserve">  </v>
      </c>
    </row>
    <row r="6" spans="1:8" ht="45" customHeight="1" x14ac:dyDescent="0.25">
      <c r="A6" s="3" t="s">
        <v>29</v>
      </c>
      <c r="B6" s="1"/>
      <c r="C6" s="14"/>
      <c r="D6" s="14"/>
      <c r="E6" s="14"/>
      <c r="F6" s="14"/>
      <c r="G6" s="14"/>
    </row>
    <row r="7" spans="1:8" ht="45" customHeight="1" x14ac:dyDescent="0.25">
      <c r="A7" s="3" t="s">
        <v>30</v>
      </c>
      <c r="B7" s="1" t="s">
        <v>31</v>
      </c>
      <c r="C7" s="9"/>
      <c r="D7" s="9"/>
      <c r="E7" s="9"/>
      <c r="F7" s="9"/>
      <c r="G7" s="9"/>
      <c r="H7" s="5" t="str">
        <f>IFERROR(IF(C7=ROUND(SUM(D7:E7),1)," "," Стр. 02, Гр. 1 [C7]  д.б. = [Окр(Сум(D7:E7),1)] {" &amp; ROUND(SUM(D7:E7),1) &amp; "}.")," ")</f>
        <v xml:space="preserve"> </v>
      </c>
    </row>
    <row r="8" spans="1:8" ht="45" customHeight="1" x14ac:dyDescent="0.25">
      <c r="A8" s="3" t="s">
        <v>32</v>
      </c>
      <c r="B8" s="1" t="s">
        <v>33</v>
      </c>
      <c r="C8" s="9"/>
      <c r="D8" s="9"/>
      <c r="E8" s="9"/>
      <c r="F8" s="9"/>
      <c r="G8" s="9"/>
      <c r="H8" s="5" t="str">
        <f>IFERROR(IF(C8=ROUND(SUM(D8:E8),1)," "," Стр. 03, Гр. 1 [C8]  д.б. = [Окр(Сум(D8:E8),1)] {" &amp; ROUND(SUM(D8:E8),1) &amp; "}.")," ")</f>
        <v xml:space="preserve"> </v>
      </c>
    </row>
    <row r="9" spans="1:8" ht="45" customHeight="1" x14ac:dyDescent="0.25">
      <c r="A9" s="3" t="s">
        <v>34</v>
      </c>
      <c r="B9" s="1" t="s">
        <v>35</v>
      </c>
      <c r="C9" s="9"/>
      <c r="D9" s="9"/>
      <c r="E9" s="9"/>
      <c r="F9" s="9"/>
      <c r="G9" s="9"/>
      <c r="H9" s="5" t="str">
        <f>IFERROR(IF(C9=ROUND(SUM(D9:E9),1)," "," Стр. 04, Гр. 1 [C9]  д.б. = [Окр(Сум(D9:E9),1)] {" &amp; ROUND(SUM(D9:E9),1) &amp; "}.")," ")</f>
        <v xml:space="preserve"> </v>
      </c>
    </row>
    <row r="10" spans="1:8" ht="45" customHeight="1" x14ac:dyDescent="0.25">
      <c r="A10" s="3" t="s">
        <v>36</v>
      </c>
      <c r="B10" s="1" t="s">
        <v>37</v>
      </c>
      <c r="C10" s="9"/>
      <c r="D10" s="9"/>
      <c r="E10" s="9"/>
      <c r="F10" s="9"/>
      <c r="G10" s="9"/>
      <c r="H10" s="5" t="str">
        <f>IFERROR(IF(C10=ROUND(SUM(D10:E10),1)," "," Стр. 05, Гр. 1 [C10]  д.б. = [Окр(Сум(D10:E10),1)] {" &amp; ROUND(SUM(D10:E10),1) &amp; "}.")," ")</f>
        <v xml:space="preserve"> </v>
      </c>
    </row>
    <row r="11" spans="1:8" ht="45" customHeight="1" x14ac:dyDescent="0.25">
      <c r="A11" s="3" t="s">
        <v>38</v>
      </c>
      <c r="B11" s="1" t="s">
        <v>39</v>
      </c>
      <c r="C11" s="9"/>
      <c r="D11" s="9"/>
      <c r="E11" s="9"/>
      <c r="F11" s="9"/>
      <c r="G11" s="9"/>
      <c r="H11" s="5" t="str">
        <f>IFERROR(IF(C11=ROUND(SUM(D11:E11),1)," "," Стр. 06, Гр. 1 [C11]  д.б. = [Окр(Сум(D11:E11),1)] {" &amp; ROUND(SUM(D11:E11),1) &amp; "}.")," ")</f>
        <v xml:space="preserve"> </v>
      </c>
    </row>
    <row r="12" spans="1:8" ht="45" customHeight="1" x14ac:dyDescent="0.25">
      <c r="A12" s="3" t="s">
        <v>40</v>
      </c>
      <c r="B12" s="1" t="s">
        <v>41</v>
      </c>
      <c r="C12" s="9"/>
      <c r="D12" s="9"/>
      <c r="E12" s="9"/>
      <c r="F12" s="9"/>
      <c r="G12" s="9"/>
      <c r="H12" s="5" t="str">
        <f>IFERROR(IF(C12=ROUND(SUM(D12:E12),1)," "," Стр. 07, Гр. 1 [C12]  д.б. = [Окр(Сум(D12:E12),1)] {" &amp; ROUND(SUM(D12:E12),1) &amp; "}.")," ")</f>
        <v xml:space="preserve"> </v>
      </c>
    </row>
    <row r="13" spans="1:8" ht="45" customHeight="1" x14ac:dyDescent="0.25">
      <c r="A13" s="3" t="s">
        <v>42</v>
      </c>
      <c r="B13" s="1" t="s">
        <v>43</v>
      </c>
      <c r="C13" s="9"/>
      <c r="D13" s="9"/>
      <c r="E13" s="9"/>
      <c r="F13" s="9"/>
      <c r="G13" s="9"/>
      <c r="H13" s="5" t="str">
        <f>IFERROR(IF(C13=ROUND(SUM(D13:E13),1)," "," Стр. 08, Гр. 1 [C13]  д.б. = [Окр(Сум(D13:E13),1)] {" &amp; ROUND(SUM(D13:E13),1) &amp; "}.")," ")</f>
        <v xml:space="preserve"> </v>
      </c>
    </row>
    <row r="14" spans="1:8" ht="45" customHeight="1" x14ac:dyDescent="0.25">
      <c r="A14" s="3" t="s">
        <v>44</v>
      </c>
      <c r="B14" s="1" t="s">
        <v>45</v>
      </c>
      <c r="C14" s="9"/>
      <c r="D14" s="9"/>
      <c r="E14" s="9"/>
      <c r="F14" s="9"/>
      <c r="G14" s="9"/>
      <c r="H14" s="5" t="str">
        <f>IFERROR(IF(C14=ROUND(C5/(C5+C51),1)," "," Стр. 09, Гр. 1 [C14]  д.б. = [Окр(C5/(C5+C51),1)] {" &amp; ROUND(C5/(C5+C51),1) &amp; "}.")," ") &amp; IFERROR(IF(D14=ROUND(D5/(D5+D51),1)," "," Стр. 09, Гр. 2 [D14]  д.б. = [Окр(D5/(D5+D51),1)] {" &amp; ROUND(D5/(D5+D51),1) &amp; "}.")," ") &amp; IFERROR(IF(E14=ROUND(E5/(E5+E51),1)," "," Стр. 09, Гр. 3 [E14]  д.б. = [Окр(E5/(E5+E51),1)] {" &amp; ROUND(E5/(E5+E51),1) &amp; "}.")," ")</f>
        <v xml:space="preserve">   </v>
      </c>
    </row>
    <row r="15" spans="1:8" ht="45" customHeight="1" x14ac:dyDescent="0.25">
      <c r="A15" s="3" t="s">
        <v>46</v>
      </c>
      <c r="B15" s="1"/>
      <c r="C15" s="14"/>
      <c r="D15" s="14"/>
      <c r="E15" s="14"/>
      <c r="F15" s="14"/>
      <c r="G15" s="14"/>
    </row>
    <row r="16" spans="1:8" ht="45" customHeight="1" x14ac:dyDescent="0.25">
      <c r="A16" s="3" t="s">
        <v>30</v>
      </c>
      <c r="B16" s="1" t="s">
        <v>47</v>
      </c>
      <c r="C16" s="9"/>
      <c r="D16" s="9"/>
      <c r="E16" s="9"/>
      <c r="F16" s="9"/>
      <c r="G16" s="9"/>
      <c r="H16" s="5" t="str">
        <f>IFERROR(IF(C16=ROUND(C7/(C7+C51),1)," "," Стр. 10, Гр. 1 [C16]  д.б. = [Окр(C7/(C7+C51),1)] {" &amp; ROUND(C7/(C7+C51),1) &amp; "}.")," ") &amp; IFERROR(IF(D16=ROUND(D7/(D7+D51),1)," "," Стр. 10, Гр. 2 [D16]  д.б. = [Окр(D7/(D7+D51),1)] {" &amp; ROUND(D7/(D7+D51),1) &amp; "}.")," ") &amp; IFERROR(IF(E16=ROUND(E7/(E7+E51),1)," "," Стр. 10, Гр. 3 [E16]  д.б. = [Окр(E7/(E7+E51),1)] {" &amp; ROUND(E7/(E7+E51),1) &amp; "}.")," ")</f>
        <v xml:space="preserve">   </v>
      </c>
    </row>
    <row r="17" spans="1:8" ht="45" customHeight="1" x14ac:dyDescent="0.25">
      <c r="A17" s="3" t="s">
        <v>48</v>
      </c>
      <c r="B17" s="1" t="s">
        <v>49</v>
      </c>
      <c r="C17" s="9"/>
      <c r="D17" s="9"/>
      <c r="E17" s="9"/>
      <c r="F17" s="9"/>
      <c r="G17" s="9"/>
      <c r="H17" s="5" t="str">
        <f>IFERROR(IF(C17=ROUND(C7+C8/(SUM(C7:C8)+C53),1)," "," Стр. 11, Гр. 1 [C17]  д.б. = [Окр(C7+C8/(Сум(C7:C8)+C53),1)] {" &amp; ROUND(C7+C8/(SUM(C7:C8)+C53),1) &amp; "}.")," ") &amp; IFERROR(IF(D17=ROUND(D7+D8/(SUM(D7:D8)+D53),1)," "," Стр. 11, Гр. 2 [D17]  д.б. = [Окр(D7+D8/(Сум(D7:D8)+D53),1)] {" &amp; ROUND(D7+D8/(SUM(D7:D8)+D53),1) &amp; "}.")," ") &amp; IFERROR(IF(E17=ROUND(E7+E8/(SUM(E7:E8)+E53),1)," "," Стр. 11, Гр. 3 [E17]  д.б. = [Окр(E7+E8/(Сум(E7:E8)+E53),1)] {" &amp; ROUND(E7+E8/(SUM(E7:E8)+E53),1) &amp; "}.")," ")</f>
        <v xml:space="preserve">   </v>
      </c>
    </row>
    <row r="18" spans="1:8" ht="45" customHeight="1" x14ac:dyDescent="0.25">
      <c r="A18" s="3" t="s">
        <v>50</v>
      </c>
      <c r="B18" s="1" t="s">
        <v>51</v>
      </c>
      <c r="C18" s="9"/>
      <c r="D18" s="9"/>
      <c r="E18" s="9"/>
      <c r="F18" s="9"/>
      <c r="G18" s="9"/>
      <c r="H18" s="5" t="str">
        <f>IFERROR(IF(C18=ROUND(SUM(C7:C10)+C11/(SUM(C7:C11)+C55),1)," "," Стр. 12, Гр. 1 [C18]  д.б. = [Окр(Сум(C7:C10)+C11/(Сум(C7:C11)+C55),1)] {" &amp; ROUND(SUM(C7:C10)+C11/(SUM(C7:C11)+C55),1) &amp; "}.")," ") &amp; IFERROR(IF(D18=ROUND(SUM(D7:D10)+D11/(SUM(D7:D11)+D55),1)," "," Стр. 12, Гр. 2 [D18]  д.б. = [Окр(Сум(D7:D10)+D11/(Сум(D7:D11)+D55),1)] {" &amp; ROUND(SUM(D7:D10)+D11/(SUM(D7:D11)+D55),1) &amp; "}.")," ") &amp; IFERROR(IF(E18=ROUND(SUM(E7:E10)+E11/(SUM(E7:E11)+E55),1)," "," Стр. 12, Гр. 3 [E18]  д.б. = [Окр(Сум(E7:E10)+E11/(Сум(E7:E11)+E55),1)] {" &amp; ROUND(SUM(E7:E10)+E11/(SUM(E7:E11)+E55),1) &amp; "}.")," ")</f>
        <v xml:space="preserve">   </v>
      </c>
    </row>
    <row r="19" spans="1:8" ht="45" customHeight="1" x14ac:dyDescent="0.25">
      <c r="A19" s="4" t="s">
        <v>52</v>
      </c>
      <c r="B19" s="2" t="s">
        <v>53</v>
      </c>
      <c r="C19" s="9"/>
      <c r="D19" s="9"/>
      <c r="E19" s="9"/>
      <c r="F19" s="10"/>
      <c r="G19" s="10"/>
      <c r="H19" s="5" t="str">
        <f>IFERROR(IF(C19=ROUND(SUM(C22:C27),1)," "," Стр. 13, Гр. 1 [C19]  д.б. = [Окр(Сум(C22:C27),1)] {" &amp; ROUND(SUM(C22:C27),1) &amp; "}.")," ") &amp; IFERROR(IF(C19=ROUND(SUM(C30:C35),1)," "," Стр. 13, Гр. 1 [C19]  д.б. = [Окр(Сум(C30:C35),1)] {" &amp; ROUND(SUM(C30:C35),1) &amp; "}.")," ") &amp; IFERROR(IF(C19=ROUND(SUM(C37:C41),1)," "," Стр. 13, Гр. 1 [C19]  д.б. = [Окр(Сум(C37:C41),1)] {" &amp; ROUND(SUM(C37:C41),1) &amp; "}.")," ")</f>
        <v xml:space="preserve">   </v>
      </c>
    </row>
    <row r="20" spans="1:8" ht="45" customHeight="1" x14ac:dyDescent="0.25">
      <c r="A20" s="3" t="s">
        <v>54</v>
      </c>
      <c r="B20" s="1" t="s">
        <v>55</v>
      </c>
      <c r="C20" s="9"/>
      <c r="D20" s="9"/>
      <c r="E20" s="9"/>
      <c r="F20" s="9"/>
      <c r="G20" s="9"/>
      <c r="H20" s="5" t="str">
        <f>IFERROR(IF(C20=ROUND(SUM(D20:E20),1)," "," Стр. 14, Гр. 1 [C20]  д.б. = [Окр(Сум(D20:E20),1)] {" &amp; ROUND(SUM(D20:E20),1) &amp; "}.")," ")</f>
        <v xml:space="preserve"> </v>
      </c>
    </row>
    <row r="21" spans="1:8" ht="45" customHeight="1" x14ac:dyDescent="0.25">
      <c r="A21" s="3" t="s">
        <v>56</v>
      </c>
      <c r="B21" s="1"/>
      <c r="C21" s="14"/>
      <c r="D21" s="14"/>
      <c r="E21" s="14"/>
      <c r="F21" s="14"/>
      <c r="G21" s="14"/>
    </row>
    <row r="22" spans="1:8" ht="45" customHeight="1" x14ac:dyDescent="0.25">
      <c r="A22" s="3" t="s">
        <v>57</v>
      </c>
      <c r="B22" s="1" t="s">
        <v>58</v>
      </c>
      <c r="C22" s="9"/>
      <c r="D22" s="9"/>
      <c r="E22" s="9"/>
      <c r="F22" s="9"/>
      <c r="G22" s="9"/>
      <c r="H22" s="5" t="str">
        <f>IFERROR(IF(C22=ROUND(SUM(D22:E22),1)," "," Стр. 15, Гр. 1 [C22]  д.б. = [Окр(Сум(D22:E22),1)] {" &amp; ROUND(SUM(D22:E22),1) &amp; "}.")," ")</f>
        <v xml:space="preserve"> </v>
      </c>
    </row>
    <row r="23" spans="1:8" ht="45" customHeight="1" x14ac:dyDescent="0.25">
      <c r="A23" s="3" t="s">
        <v>59</v>
      </c>
      <c r="B23" s="1" t="s">
        <v>60</v>
      </c>
      <c r="C23" s="9"/>
      <c r="D23" s="9"/>
      <c r="E23" s="9"/>
      <c r="F23" s="9"/>
      <c r="G23" s="9"/>
      <c r="H23" s="5" t="str">
        <f>IFERROR(IF(C23=ROUND(SUM(D23:E23),1)," "," Стр. 16, Гр. 1 [C23]  д.б. = [Окр(Сум(D23:E23),1)] {" &amp; ROUND(SUM(D23:E23),1) &amp; "}.")," ")</f>
        <v xml:space="preserve"> </v>
      </c>
    </row>
    <row r="24" spans="1:8" ht="45" customHeight="1" x14ac:dyDescent="0.25">
      <c r="A24" s="3" t="s">
        <v>61</v>
      </c>
      <c r="B24" s="1" t="s">
        <v>62</v>
      </c>
      <c r="C24" s="9"/>
      <c r="D24" s="9"/>
      <c r="E24" s="9"/>
      <c r="F24" s="9"/>
      <c r="G24" s="9"/>
      <c r="H24" s="5" t="str">
        <f>IFERROR(IF(C24=ROUND(SUM(D24:E24),1)," "," Стр. 17, Гр. 1 [C24]  д.б. = [Окр(Сум(D24:E24),1)] {" &amp; ROUND(SUM(D24:E24),1) &amp; "}.")," ")</f>
        <v xml:space="preserve"> </v>
      </c>
    </row>
    <row r="25" spans="1:8" ht="45" customHeight="1" x14ac:dyDescent="0.25">
      <c r="A25" s="3" t="s">
        <v>63</v>
      </c>
      <c r="B25" s="1" t="s">
        <v>64</v>
      </c>
      <c r="C25" s="9"/>
      <c r="D25" s="9"/>
      <c r="E25" s="9"/>
      <c r="F25" s="9"/>
      <c r="G25" s="9"/>
      <c r="H25" s="5" t="str">
        <f>IFERROR(IF(C25=ROUND(SUM(D25:E25),1)," "," Стр. 18, Гр. 1 [C25]  д.б. = [Окр(Сум(D25:E25),1)] {" &amp; ROUND(SUM(D25:E25),1) &amp; "}.")," ")</f>
        <v xml:space="preserve"> </v>
      </c>
    </row>
    <row r="26" spans="1:8" ht="45" customHeight="1" x14ac:dyDescent="0.25">
      <c r="A26" s="3" t="s">
        <v>65</v>
      </c>
      <c r="B26" s="1" t="s">
        <v>66</v>
      </c>
      <c r="C26" s="9"/>
      <c r="D26" s="9"/>
      <c r="E26" s="9"/>
      <c r="F26" s="9"/>
      <c r="G26" s="9"/>
      <c r="H26" s="5" t="str">
        <f>IFERROR(IF(C26=ROUND(SUM(D26:E26),1)," "," Стр. 19, Гр. 1 [C26]  д.б. = [Окр(Сум(D26:E26),1)] {" &amp; ROUND(SUM(D26:E26),1) &amp; "}.")," ")</f>
        <v xml:space="preserve"> </v>
      </c>
    </row>
    <row r="27" spans="1:8" ht="45" customHeight="1" x14ac:dyDescent="0.25">
      <c r="A27" s="3" t="s">
        <v>67</v>
      </c>
      <c r="B27" s="1" t="s">
        <v>68</v>
      </c>
      <c r="C27" s="9"/>
      <c r="D27" s="9"/>
      <c r="E27" s="9"/>
      <c r="F27" s="9"/>
      <c r="G27" s="9"/>
      <c r="H27" s="5" t="str">
        <f>IFERROR(IF(C27=ROUND(SUM(D27:E27),1)," "," Стр. 20, Гр. 1 [C27]  д.б. = [Окр(Сум(D27:E27),1)] {" &amp; ROUND(SUM(D27:E27),1) &amp; "}.")," ")</f>
        <v xml:space="preserve"> </v>
      </c>
    </row>
    <row r="28" spans="1:8" ht="45" customHeight="1" x14ac:dyDescent="0.25">
      <c r="A28" s="3" t="s">
        <v>69</v>
      </c>
      <c r="B28" s="1" t="s">
        <v>70</v>
      </c>
      <c r="C28" s="9"/>
      <c r="D28" s="9"/>
      <c r="E28" s="9"/>
      <c r="F28" s="9"/>
      <c r="G28" s="9"/>
      <c r="H28" s="5" t="str">
        <f>IFERROR(IF(C28=ROUND(SUM(D28:E28),1)," "," Стр. 21, Гр. 1 [C28]  д.б. = [Окр(Сум(D28:E28),1)] {" &amp; ROUND(SUM(D28:E28),1) &amp; "}.")," ")</f>
        <v xml:space="preserve"> </v>
      </c>
    </row>
    <row r="29" spans="1:8" ht="45" customHeight="1" x14ac:dyDescent="0.25">
      <c r="A29" s="3" t="s">
        <v>71</v>
      </c>
      <c r="B29" s="1"/>
      <c r="C29" s="14"/>
      <c r="D29" s="14"/>
      <c r="E29" s="14"/>
      <c r="F29" s="14"/>
      <c r="G29" s="14"/>
    </row>
    <row r="30" spans="1:8" ht="45" customHeight="1" x14ac:dyDescent="0.25">
      <c r="A30" s="3" t="s">
        <v>72</v>
      </c>
      <c r="B30" s="1" t="s">
        <v>73</v>
      </c>
      <c r="C30" s="9"/>
      <c r="D30" s="9"/>
      <c r="E30" s="9"/>
      <c r="F30" s="9"/>
      <c r="G30" s="9"/>
      <c r="H30" s="5" t="str">
        <f>IFERROR(IF(C30=ROUND(SUM(D30:E30),1)," "," Стр. 22, Гр. 1 [C30]  д.б. = [Окр(Сум(D30:E30),1)] {" &amp; ROUND(SUM(D30:E30),1) &amp; "}.")," ")</f>
        <v xml:space="preserve"> </v>
      </c>
    </row>
    <row r="31" spans="1:8" ht="45" customHeight="1" x14ac:dyDescent="0.25">
      <c r="A31" s="3" t="s">
        <v>74</v>
      </c>
      <c r="B31" s="1" t="s">
        <v>75</v>
      </c>
      <c r="C31" s="9"/>
      <c r="D31" s="9"/>
      <c r="E31" s="9"/>
      <c r="F31" s="9"/>
      <c r="G31" s="9"/>
      <c r="H31" s="5" t="str">
        <f>IFERROR(IF(C31=ROUND(SUM(D31:E31),1)," "," Стр. 23, Гр. 1 [C31]  д.б. = [Окр(Сум(D31:E31),1)] {" &amp; ROUND(SUM(D31:E31),1) &amp; "}.")," ")</f>
        <v xml:space="preserve"> </v>
      </c>
    </row>
    <row r="32" spans="1:8" ht="45" customHeight="1" x14ac:dyDescent="0.25">
      <c r="A32" s="3" t="s">
        <v>76</v>
      </c>
      <c r="B32" s="1" t="s">
        <v>77</v>
      </c>
      <c r="C32" s="9"/>
      <c r="D32" s="9"/>
      <c r="E32" s="9"/>
      <c r="F32" s="9"/>
      <c r="G32" s="9"/>
      <c r="H32" s="5" t="str">
        <f>IFERROR(IF(C32=ROUND(SUM(D32:E32),1)," "," Стр. 24, Гр. 1 [C32]  д.б. = [Окр(Сум(D32:E32),1)] {" &amp; ROUND(SUM(D32:E32),1) &amp; "}.")," ")</f>
        <v xml:space="preserve"> </v>
      </c>
    </row>
    <row r="33" spans="1:8" ht="45" customHeight="1" x14ac:dyDescent="0.25">
      <c r="A33" s="3" t="s">
        <v>78</v>
      </c>
      <c r="B33" s="1" t="s">
        <v>79</v>
      </c>
      <c r="C33" s="9"/>
      <c r="D33" s="9"/>
      <c r="E33" s="9"/>
      <c r="F33" s="9"/>
      <c r="G33" s="9"/>
      <c r="H33" s="5" t="str">
        <f>IFERROR(IF(C33=ROUND(SUM(D33:E33),1)," "," Стр. 25, Гр. 1 [C33]  д.б. = [Окр(Сум(D33:E33),1)] {" &amp; ROUND(SUM(D33:E33),1) &amp; "}.")," ")</f>
        <v xml:space="preserve"> </v>
      </c>
    </row>
    <row r="34" spans="1:8" ht="45" customHeight="1" x14ac:dyDescent="0.25">
      <c r="A34" s="3" t="s">
        <v>80</v>
      </c>
      <c r="B34" s="1" t="s">
        <v>81</v>
      </c>
      <c r="C34" s="9"/>
      <c r="D34" s="9"/>
      <c r="E34" s="9"/>
      <c r="F34" s="9"/>
      <c r="G34" s="9"/>
      <c r="H34" s="5" t="str">
        <f>IFERROR(IF(C34=ROUND(SUM(D34:E34),1)," "," Стр. 26, Гр. 1 [C34]  д.б. = [Окр(Сум(D34:E34),1)] {" &amp; ROUND(SUM(D34:E34),1) &amp; "}.")," ")</f>
        <v xml:space="preserve"> </v>
      </c>
    </row>
    <row r="35" spans="1:8" ht="45" customHeight="1" x14ac:dyDescent="0.25">
      <c r="A35" s="3" t="s">
        <v>82</v>
      </c>
      <c r="B35" s="1" t="s">
        <v>83</v>
      </c>
      <c r="C35" s="9"/>
      <c r="D35" s="9"/>
      <c r="E35" s="9"/>
      <c r="F35" s="9"/>
      <c r="G35" s="9"/>
      <c r="H35" s="5" t="str">
        <f>IFERROR(IF(C35=ROUND(SUM(D35:E35),1)," "," Стр. 27, Гр. 1 [C35]  д.б. = [Окр(Сум(D35:E35),1)] {" &amp; ROUND(SUM(D35:E35),1) &amp; "}.")," ")</f>
        <v xml:space="preserve"> </v>
      </c>
    </row>
    <row r="36" spans="1:8" ht="45" customHeight="1" x14ac:dyDescent="0.25">
      <c r="A36" s="3" t="s">
        <v>84</v>
      </c>
      <c r="B36" s="1"/>
      <c r="C36" s="14"/>
      <c r="D36" s="14"/>
      <c r="E36" s="14"/>
      <c r="F36" s="14"/>
      <c r="G36" s="14"/>
    </row>
    <row r="37" spans="1:8" ht="45" customHeight="1" x14ac:dyDescent="0.25">
      <c r="A37" s="3" t="s">
        <v>85</v>
      </c>
      <c r="B37" s="1" t="s">
        <v>86</v>
      </c>
      <c r="C37" s="9"/>
      <c r="D37" s="9"/>
      <c r="E37" s="9"/>
      <c r="F37" s="9"/>
      <c r="G37" s="9"/>
      <c r="H37" s="5" t="str">
        <f>IFERROR(IF(C37=ROUND(SUM(D37:E37),1)," "," Стр. 28, Гр. 1 [C37]  д.б. = [Окр(Сум(D37:E37),1)] {" &amp; ROUND(SUM(D37:E37),1) &amp; "}.")," ")</f>
        <v xml:space="preserve"> </v>
      </c>
    </row>
    <row r="38" spans="1:8" ht="45" customHeight="1" x14ac:dyDescent="0.25">
      <c r="A38" s="3" t="s">
        <v>87</v>
      </c>
      <c r="B38" s="1" t="s">
        <v>88</v>
      </c>
      <c r="C38" s="9"/>
      <c r="D38" s="9"/>
      <c r="E38" s="9"/>
      <c r="F38" s="9"/>
      <c r="G38" s="9"/>
      <c r="H38" s="5" t="str">
        <f>IFERROR(IF(C38=ROUND(SUM(D38:E38),1)," "," Стр. 29, Гр. 1 [C38]  д.б. = [Окр(Сум(D38:E38),1)] {" &amp; ROUND(SUM(D38:E38),1) &amp; "}.")," ")</f>
        <v xml:space="preserve"> </v>
      </c>
    </row>
    <row r="39" spans="1:8" ht="45" customHeight="1" x14ac:dyDescent="0.25">
      <c r="A39" s="3" t="s">
        <v>89</v>
      </c>
      <c r="B39" s="1" t="s">
        <v>90</v>
      </c>
      <c r="C39" s="9"/>
      <c r="D39" s="9"/>
      <c r="E39" s="9"/>
      <c r="F39" s="9"/>
      <c r="G39" s="9"/>
      <c r="H39" s="5" t="str">
        <f>IFERROR(IF(C39=ROUND(SUM(D39:E39),1)," "," Стр. 30, Гр. 1 [C39]  д.б. = [Окр(Сум(D39:E39),1)] {" &amp; ROUND(SUM(D39:E39),1) &amp; "}.")," ")</f>
        <v xml:space="preserve"> </v>
      </c>
    </row>
    <row r="40" spans="1:8" ht="45" customHeight="1" x14ac:dyDescent="0.25">
      <c r="A40" s="3" t="s">
        <v>91</v>
      </c>
      <c r="B40" s="1" t="s">
        <v>92</v>
      </c>
      <c r="C40" s="9"/>
      <c r="D40" s="9"/>
      <c r="E40" s="9"/>
      <c r="F40" s="9"/>
      <c r="G40" s="9"/>
      <c r="H40" s="5" t="str">
        <f>IFERROR(IF(C40=ROUND(SUM(D40:E40),1)," "," Стр. 31, Гр. 1 [C40]  д.б. = [Окр(Сум(D40:E40),1)] {" &amp; ROUND(SUM(D40:E40),1) &amp; "}.")," ")</f>
        <v xml:space="preserve"> </v>
      </c>
    </row>
    <row r="41" spans="1:8" ht="45" customHeight="1" x14ac:dyDescent="0.25">
      <c r="A41" s="3" t="s">
        <v>93</v>
      </c>
      <c r="B41" s="1" t="s">
        <v>94</v>
      </c>
      <c r="C41" s="9"/>
      <c r="D41" s="9"/>
      <c r="E41" s="9"/>
      <c r="F41" s="9"/>
      <c r="G41" s="9"/>
      <c r="H41" s="5" t="str">
        <f>IFERROR(IF(C41=ROUND(SUM(D41:E41),1)," "," Стр. 32, Гр. 1 [C41]  д.б. = [Окр(Сум(D41:E41),1)] {" &amp; ROUND(SUM(D41:E41),1) &amp; "}.")," ")</f>
        <v xml:space="preserve"> </v>
      </c>
    </row>
    <row r="42" spans="1:8" ht="45" customHeight="1" x14ac:dyDescent="0.25">
      <c r="A42" s="3" t="s">
        <v>95</v>
      </c>
      <c r="B42" s="1" t="s">
        <v>96</v>
      </c>
      <c r="C42" s="9"/>
      <c r="D42" s="9"/>
      <c r="E42" s="9"/>
      <c r="F42" s="9"/>
      <c r="G42" s="9"/>
    </row>
    <row r="43" spans="1:8" ht="45" customHeight="1" x14ac:dyDescent="0.25">
      <c r="A43" s="3" t="s">
        <v>97</v>
      </c>
      <c r="B43" s="1" t="s">
        <v>98</v>
      </c>
      <c r="C43" s="9"/>
      <c r="D43" s="9"/>
      <c r="E43" s="9"/>
      <c r="F43" s="9"/>
      <c r="G43" s="9"/>
      <c r="H43" s="5" t="str">
        <f>IFERROR(IF(C43=ROUND(SUM(D43:E43),1)," "," Стр. 33, Гр. 1 [C43]  д.б. = [Окр(Сум(D43:E43),1)] {" &amp; ROUND(SUM(D43:E43),1) &amp; "}.")," ")</f>
        <v xml:space="preserve"> </v>
      </c>
    </row>
    <row r="44" spans="1:8" ht="45" customHeight="1" x14ac:dyDescent="0.25">
      <c r="A44" s="3" t="s">
        <v>99</v>
      </c>
      <c r="B44" s="1" t="s">
        <v>100</v>
      </c>
      <c r="C44" s="9"/>
      <c r="D44" s="9"/>
      <c r="E44" s="9"/>
      <c r="F44" s="9"/>
      <c r="G44" s="9"/>
    </row>
    <row r="45" spans="1:8" ht="45" customHeight="1" x14ac:dyDescent="0.25">
      <c r="A45" s="3" t="s">
        <v>101</v>
      </c>
      <c r="B45" s="1" t="s">
        <v>102</v>
      </c>
      <c r="C45" s="9"/>
      <c r="D45" s="9"/>
      <c r="E45" s="9"/>
      <c r="F45" s="9"/>
      <c r="G45" s="9"/>
    </row>
    <row r="46" spans="1:8" ht="45" customHeight="1" x14ac:dyDescent="0.25">
      <c r="A46" s="3" t="s">
        <v>103</v>
      </c>
      <c r="B46" s="1" t="s">
        <v>104</v>
      </c>
      <c r="C46" s="9"/>
      <c r="D46" s="9"/>
      <c r="E46" s="9"/>
      <c r="F46" s="9"/>
      <c r="G46" s="9"/>
      <c r="H46" s="5" t="str">
        <f>IFERROR(IF(C46=ROUND(C19/(C19+C51),1)," "," Стр. 34, Гр. 1 [C46]  д.б. = [Окр(C19/(C19+C51),1)] {" &amp; ROUND(C19/(C19+C51),1) &amp; "}.")," ") &amp; IFERROR(IF(D46=ROUND(D19/(D19+D51),1)," "," Стр. 34, Гр. 2 [D46]  д.б. = [Окр(D19/(D19+D51),1)] {" &amp; ROUND(D19/(D19+D51),1) &amp; "}.")," ") &amp; IFERROR(IF(E46=ROUND(E19/(E19+E51),1)," "," Стр. 34, Гр. 3 [E46]  д.б. = [Окр(E19/(E19+E51),1)] {" &amp; ROUND(E19/(E19+E51),1) &amp; "}.")," ")</f>
        <v xml:space="preserve">   </v>
      </c>
    </row>
    <row r="47" spans="1:8" ht="45" customHeight="1" x14ac:dyDescent="0.25">
      <c r="A47" s="3" t="s">
        <v>105</v>
      </c>
      <c r="B47" s="1"/>
      <c r="C47" s="14"/>
      <c r="D47" s="14"/>
      <c r="E47" s="14"/>
      <c r="F47" s="14"/>
      <c r="G47" s="14"/>
    </row>
    <row r="48" spans="1:8" ht="45" customHeight="1" x14ac:dyDescent="0.25">
      <c r="A48" s="3" t="s">
        <v>106</v>
      </c>
      <c r="B48" s="1" t="s">
        <v>107</v>
      </c>
      <c r="C48" s="9"/>
      <c r="D48" s="9"/>
      <c r="E48" s="9"/>
      <c r="F48" s="9"/>
      <c r="G48" s="9"/>
      <c r="H48" s="5" t="str">
        <f>IFERROR(IF(C48=ROUND(C22/(C22+C53),1)," "," Стр. 35, Гр. 1 [C48]  д.б. = [Окр(C22/(C22+C53),1)] {" &amp; ROUND(C22/(C22+C53),1) &amp; "}.")," ") &amp; IFERROR(IF(D48=ROUND(D22/(D22+D53),1)," "," Стр. 35, Гр. 2 [D48]  д.б. = [Окр(D22/(D22+D53),1)] {" &amp; ROUND(D22/(D22+D53),1) &amp; "}.")," ") &amp; IFERROR(IF(E48=ROUND(E22/(E22+E53),1)," "," Стр. 35, Гр. 3 [E48]  д.б. = [Окр(E22/(E22+E53),1)] {" &amp; ROUND(E22/(E22+E53),1) &amp; "}.")," ")</f>
        <v xml:space="preserve">   </v>
      </c>
    </row>
    <row r="49" spans="1:8" ht="45" customHeight="1" x14ac:dyDescent="0.25">
      <c r="A49" s="3" t="s">
        <v>108</v>
      </c>
      <c r="B49" s="1" t="s">
        <v>109</v>
      </c>
      <c r="C49" s="9"/>
      <c r="D49" s="9"/>
      <c r="E49" s="9"/>
      <c r="F49" s="9"/>
      <c r="G49" s="9"/>
      <c r="H49" s="5" t="str">
        <f>IFERROR(IF(C49=ROUND(C22+C23/(SUM(C22:C23)+C54),1)," "," Стр. 36, Гр. 1 [C49]  д.б. = [Окр(C22+C23/(Сум(C22:C23)+C54),1)] {" &amp; ROUND(C22+C23/(SUM(C22:C23)+C54),1) &amp; "}.")," ") &amp; IFERROR(IF(D49=ROUND(D22+D23/(SUM(D22:D23)+D54),1)," "," Стр. 36, Гр. 2 [D49]  д.б. = [Окр(D22+D23/(Сум(D22:D23)+D54),1)] {" &amp; ROUND(D22+D23/(SUM(D22:D23)+D54),1) &amp; "}.")," ") &amp; IFERROR(IF(E49=ROUND(E22+E23/(SUM(E22:E23)+E54),1)," "," Стр. 36, Гр. 3 [E49]  д.б. = [Окр(E22+E23/(Сум(E22:E23)+E54),1)] {" &amp; ROUND(E22+E23/(SUM(E22:E23)+E54),1) &amp; "}.")," ")</f>
        <v xml:space="preserve">   </v>
      </c>
    </row>
    <row r="50" spans="1:8" ht="45" customHeight="1" x14ac:dyDescent="0.25">
      <c r="A50" s="3" t="s">
        <v>110</v>
      </c>
      <c r="B50" s="1" t="s">
        <v>111</v>
      </c>
      <c r="C50" s="9"/>
      <c r="D50" s="9"/>
      <c r="E50" s="9"/>
      <c r="F50" s="9"/>
      <c r="G50" s="9"/>
      <c r="H50" s="5" t="str">
        <f>IFERROR(IF(C50=ROUND(SUM(C22:C25)+C26/(SUM(C22:C26)+C55),1)," "," Стр. 37, Гр. 1 [C50]  д.б. = [Окр(Сум(C22:C25)+C26/(Сум(C22:C26)+C55),1)] {" &amp; ROUND(SUM(C22:C25)+C26/(SUM(C22:C26)+C55),1) &amp; "}.")," ") &amp; IFERROR(IF(D50=ROUND(SUM(D22:D25)+D26/(SUM(D22:D26)+D55),1)," "," Стр. 37, Гр. 2 [D50]  д.б. = [Окр(Сум(D22:D25)+D26/(Сум(D22:D26)+D55),1)] {" &amp; ROUND(SUM(D22:D25)+D26/(SUM(D22:D26)+D55),1) &amp; "}.")," ") &amp; IFERROR(IF(E50=ROUND(SUM(E22:E25)+E26/(SUM(E22:E26)+E55),1)," "," Стр. 37, Гр. 3 [E50]  д.б. = [Окр(Сум(E22:E25)+E26/(Сум(E22:E26)+E55),1)] {" &amp; ROUND(SUM(E22:E25)+E26/(SUM(E22:E26)+E55),1) &amp; "}.")," ")</f>
        <v xml:space="preserve">   </v>
      </c>
    </row>
    <row r="51" spans="1:8" ht="45" customHeight="1" x14ac:dyDescent="0.25">
      <c r="A51" s="4" t="s">
        <v>112</v>
      </c>
      <c r="B51" s="2" t="s">
        <v>113</v>
      </c>
      <c r="C51" s="9"/>
      <c r="D51" s="9"/>
      <c r="E51" s="9"/>
      <c r="F51" s="10"/>
      <c r="G51" s="10"/>
      <c r="H51" s="5" t="str">
        <f>IFERROR(IF(C51=ROUND(SUM(D51:E51),1)," "," Стр. 38, Гр. 1 [C51]  д.б. = [Окр(Сум(D51:E51),1)] {" &amp; ROUND(SUM(D51:E51),1) &amp; "}.")," ")</f>
        <v xml:space="preserve"> </v>
      </c>
    </row>
    <row r="52" spans="1:8" ht="45" customHeight="1" x14ac:dyDescent="0.25">
      <c r="A52" s="3" t="s">
        <v>114</v>
      </c>
      <c r="B52" s="1"/>
      <c r="C52" s="14"/>
      <c r="D52" s="14"/>
      <c r="E52" s="14"/>
      <c r="F52" s="14"/>
      <c r="G52" s="14"/>
    </row>
    <row r="53" spans="1:8" ht="45" customHeight="1" x14ac:dyDescent="0.25">
      <c r="A53" s="3" t="s">
        <v>106</v>
      </c>
      <c r="B53" s="1" t="s">
        <v>115</v>
      </c>
      <c r="C53" s="9"/>
      <c r="D53" s="9"/>
      <c r="E53" s="9"/>
      <c r="F53" s="9"/>
      <c r="G53" s="9"/>
      <c r="H53" s="5" t="str">
        <f>IFERROR(IF(C53=ROUND(SUM(D53:E53),1)," "," Стр. 39, Гр. 1 [C53]  д.б. = [Окр(Сум(D53:E53),1)] {" &amp; ROUND(SUM(D53:E53),1) &amp; "}.")," ")</f>
        <v xml:space="preserve"> </v>
      </c>
    </row>
    <row r="54" spans="1:8" ht="45" customHeight="1" x14ac:dyDescent="0.25">
      <c r="A54" s="3" t="s">
        <v>48</v>
      </c>
      <c r="B54" s="1" t="s">
        <v>116</v>
      </c>
      <c r="C54" s="9"/>
      <c r="D54" s="9"/>
      <c r="E54" s="9"/>
      <c r="F54" s="9"/>
      <c r="G54" s="9"/>
      <c r="H54" s="5" t="str">
        <f>IFERROR(IF(C54=ROUND(SUM(D54:E54),1)," "," Стр. 40, Гр. 1 [C54]  д.б. = [Окр(Сум(D54:E54),1)] {" &amp; ROUND(SUM(D54:E54),1) &amp; "}.")," ")</f>
        <v xml:space="preserve"> </v>
      </c>
    </row>
    <row r="55" spans="1:8" ht="45" customHeight="1" x14ac:dyDescent="0.25">
      <c r="A55" s="3" t="s">
        <v>50</v>
      </c>
      <c r="B55" s="1" t="s">
        <v>117</v>
      </c>
      <c r="C55" s="9"/>
      <c r="D55" s="9"/>
      <c r="E55" s="9"/>
      <c r="F55" s="9"/>
      <c r="G55" s="9"/>
      <c r="H55" s="5" t="str">
        <f>IFERROR(IF(C55=ROUND(SUM(D55:E55),1)," "," Стр. 41, Гр. 1 [C55]  д.б. = [Окр(Сум(D55:E55),1)] {" &amp; ROUND(SUM(D55:E55),1) &amp; "}.")," ")</f>
        <v xml:space="preserve"> </v>
      </c>
    </row>
    <row r="56" spans="1:8" ht="45" customHeight="1" x14ac:dyDescent="0.25">
      <c r="A56" s="3" t="s">
        <v>118</v>
      </c>
      <c r="B56" s="1" t="s">
        <v>119</v>
      </c>
      <c r="C56" s="9"/>
      <c r="D56" s="9"/>
      <c r="E56" s="9"/>
      <c r="F56" s="9"/>
      <c r="G56" s="9"/>
    </row>
    <row r="57" spans="1:8" ht="45" customHeight="1" x14ac:dyDescent="0.25">
      <c r="A57" s="3" t="s">
        <v>120</v>
      </c>
      <c r="B57" s="1" t="s">
        <v>121</v>
      </c>
      <c r="C57" s="9"/>
      <c r="D57" s="9"/>
      <c r="E57" s="9"/>
      <c r="F57" s="9"/>
      <c r="G57" s="9"/>
    </row>
    <row r="58" spans="1:8" ht="45" customHeight="1" x14ac:dyDescent="0.25">
      <c r="A58" s="3" t="s">
        <v>122</v>
      </c>
      <c r="B58" s="1" t="s">
        <v>123</v>
      </c>
      <c r="C58" s="9"/>
      <c r="D58" s="9"/>
      <c r="E58" s="9"/>
      <c r="F58" s="9"/>
      <c r="G58" s="9"/>
    </row>
    <row r="59" spans="1:8" ht="45" customHeight="1" x14ac:dyDescent="0.25">
      <c r="A59" s="3" t="s">
        <v>124</v>
      </c>
      <c r="B59" s="1" t="s">
        <v>125</v>
      </c>
      <c r="C59" s="9"/>
      <c r="D59" s="9"/>
      <c r="E59" s="9"/>
      <c r="F59" s="9"/>
      <c r="G59" s="9"/>
    </row>
    <row r="60" spans="1:8" ht="45" customHeight="1" x14ac:dyDescent="0.25">
      <c r="A60" s="3" t="s">
        <v>126</v>
      </c>
      <c r="B60" s="1" t="s">
        <v>127</v>
      </c>
      <c r="C60" s="9"/>
      <c r="D60" s="9"/>
      <c r="E60" s="9"/>
      <c r="F60" s="9"/>
      <c r="G60" s="9"/>
    </row>
    <row r="61" spans="1:8" ht="45" customHeight="1" x14ac:dyDescent="0.25">
      <c r="A61" s="3" t="s">
        <v>128</v>
      </c>
      <c r="B61" s="1" t="s">
        <v>129</v>
      </c>
      <c r="C61" s="9"/>
      <c r="D61" s="9"/>
      <c r="E61" s="9"/>
      <c r="F61" s="9"/>
      <c r="G61" s="9"/>
      <c r="H61" s="5" t="str">
        <f>IFERROR(IF(C61=ROUND(SUM(D61:E61),1)," "," Стр. 42, Гр. 1 [C61]  д.б. = [Окр(Сум(D61:E61),1)] {" &amp; ROUND(SUM(D61:E61),1) &amp; "}.")," ")</f>
        <v xml:space="preserve"> </v>
      </c>
    </row>
    <row r="62" spans="1:8" ht="45" customHeight="1" x14ac:dyDescent="0.25">
      <c r="A62" s="4" t="s">
        <v>130</v>
      </c>
      <c r="B62" s="2" t="s">
        <v>131</v>
      </c>
      <c r="C62" s="9"/>
      <c r="D62" s="10"/>
      <c r="E62" s="10"/>
      <c r="F62" s="10"/>
      <c r="G62" s="10"/>
    </row>
    <row r="63" spans="1:8" ht="45" customHeight="1" x14ac:dyDescent="0.25">
      <c r="A63" s="3" t="s">
        <v>132</v>
      </c>
      <c r="B63" s="1" t="s">
        <v>133</v>
      </c>
      <c r="C63" s="9"/>
      <c r="D63" s="9"/>
      <c r="E63" s="9"/>
      <c r="F63" s="9"/>
      <c r="G63" s="9"/>
    </row>
    <row r="64" spans="1:8" ht="45" customHeight="1" x14ac:dyDescent="0.25">
      <c r="A64" s="3" t="s">
        <v>134</v>
      </c>
      <c r="B64" s="1" t="s">
        <v>135</v>
      </c>
      <c r="C64" s="9"/>
      <c r="D64" s="9"/>
      <c r="E64" s="9"/>
      <c r="F64" s="9"/>
      <c r="G64" s="9"/>
    </row>
    <row r="65" spans="1:7" ht="45" customHeight="1" x14ac:dyDescent="0.25">
      <c r="A65" s="3" t="s">
        <v>136</v>
      </c>
      <c r="B65" s="1" t="s">
        <v>137</v>
      </c>
      <c r="C65" s="9"/>
      <c r="D65" s="9"/>
      <c r="E65" s="9"/>
      <c r="F65" s="9"/>
      <c r="G65" s="9"/>
    </row>
    <row r="66" spans="1:7" ht="45" customHeight="1" x14ac:dyDescent="0.25">
      <c r="A66" s="3" t="s">
        <v>138</v>
      </c>
      <c r="B66" s="1" t="s">
        <v>139</v>
      </c>
      <c r="C66" s="9"/>
      <c r="D66" s="9"/>
      <c r="E66" s="9"/>
      <c r="F66" s="9"/>
      <c r="G66" s="9"/>
    </row>
    <row r="67" spans="1:7" ht="45" customHeight="1" x14ac:dyDescent="0.25">
      <c r="A67" s="3" t="s">
        <v>140</v>
      </c>
      <c r="B67" s="1" t="s">
        <v>141</v>
      </c>
      <c r="C67" s="9"/>
      <c r="D67" s="9"/>
      <c r="E67" s="9"/>
      <c r="F67" s="9"/>
      <c r="G67" s="9"/>
    </row>
    <row r="68" spans="1:7" ht="45" customHeight="1" x14ac:dyDescent="0.25">
      <c r="A68" s="3" t="s">
        <v>142</v>
      </c>
      <c r="B68" s="1" t="s">
        <v>143</v>
      </c>
      <c r="C68" s="9"/>
      <c r="D68" s="9"/>
      <c r="E68" s="9"/>
      <c r="F68" s="9"/>
      <c r="G68" s="9"/>
    </row>
    <row r="70" spans="1:7" x14ac:dyDescent="0.25">
      <c r="A70" s="8" t="s">
        <v>144</v>
      </c>
    </row>
    <row r="71" spans="1:7" ht="75" customHeight="1" x14ac:dyDescent="0.25">
      <c r="A71" s="15" t="s">
        <v>145</v>
      </c>
      <c r="B71" s="15"/>
      <c r="C71" s="15"/>
      <c r="D71" s="15"/>
      <c r="E71" s="15"/>
      <c r="F71" s="15"/>
      <c r="G71" s="15"/>
    </row>
    <row r="72" spans="1:7" x14ac:dyDescent="0.25">
      <c r="A72" s="8" t="s">
        <v>146</v>
      </c>
    </row>
    <row r="73" spans="1:7" ht="75" customHeight="1" x14ac:dyDescent="0.25">
      <c r="A73" s="16" t="s">
        <v>1</v>
      </c>
      <c r="B73" s="16"/>
      <c r="C73" s="16"/>
      <c r="D73" s="16"/>
      <c r="E73" s="16"/>
      <c r="F73" s="16"/>
      <c r="G73" s="16"/>
    </row>
    <row r="74" spans="1:7" x14ac:dyDescent="0.25">
      <c r="A74" s="8" t="s">
        <v>147</v>
      </c>
    </row>
    <row r="75" spans="1:7" x14ac:dyDescent="0.25">
      <c r="A75" t="s">
        <v>148</v>
      </c>
      <c r="B75" s="16" t="s">
        <v>1</v>
      </c>
      <c r="C75" s="16"/>
      <c r="D75" s="16"/>
      <c r="E75" s="16"/>
    </row>
    <row r="76" spans="1:7" x14ac:dyDescent="0.25">
      <c r="A76" t="s">
        <v>149</v>
      </c>
      <c r="B76" s="16" t="s">
        <v>1</v>
      </c>
      <c r="C76" s="16"/>
      <c r="D76" s="16"/>
      <c r="E76" s="16"/>
    </row>
    <row r="77" spans="1:7" x14ac:dyDescent="0.25">
      <c r="A77" t="s">
        <v>150</v>
      </c>
      <c r="B77" s="16" t="s">
        <v>1</v>
      </c>
      <c r="C77" s="16"/>
      <c r="D77" s="16"/>
      <c r="E77" s="16"/>
    </row>
    <row r="78" spans="1:7" x14ac:dyDescent="0.25">
      <c r="A78" t="s">
        <v>151</v>
      </c>
      <c r="B78" s="16" t="s">
        <v>1</v>
      </c>
      <c r="C78" s="16"/>
      <c r="D78" s="16"/>
      <c r="E78" s="16"/>
    </row>
    <row r="79" spans="1:7" x14ac:dyDescent="0.25">
      <c r="A79" t="s">
        <v>152</v>
      </c>
      <c r="B79" s="16" t="s">
        <v>1</v>
      </c>
      <c r="C79" s="16"/>
      <c r="D79" s="16"/>
      <c r="E79" s="16"/>
    </row>
  </sheetData>
  <sheetProtection password="CF66" sheet="1" objects="1" scenarios="1" formatColumns="0" formatRows="0"/>
  <mergeCells count="21">
    <mergeCell ref="B76:E76"/>
    <mergeCell ref="B77:E77"/>
    <mergeCell ref="B78:E78"/>
    <mergeCell ref="B79:E79"/>
    <mergeCell ref="C47:G47"/>
    <mergeCell ref="C52:G52"/>
    <mergeCell ref="A71:G71"/>
    <mergeCell ref="A73:G73"/>
    <mergeCell ref="B75:E75"/>
    <mergeCell ref="C6:G6"/>
    <mergeCell ref="C15:G15"/>
    <mergeCell ref="C21:G21"/>
    <mergeCell ref="C29:G29"/>
    <mergeCell ref="C36:G36"/>
    <mergeCell ref="A1:G1"/>
    <mergeCell ref="A2:A4"/>
    <mergeCell ref="B2:B4"/>
    <mergeCell ref="C2:C3"/>
    <mergeCell ref="D2:E2"/>
    <mergeCell ref="F2:F3"/>
    <mergeCell ref="G2:G3"/>
  </mergeCells>
  <conditionalFormatting sqref="C5">
    <cfRule type="cellIs" dxfId="60" priority="1" operator="notEqual">
      <formula>ROUND(SUM(D5:E5),1)</formula>
    </cfRule>
  </conditionalFormatting>
  <conditionalFormatting sqref="C5">
    <cfRule type="cellIs" dxfId="59" priority="2" operator="notEqual">
      <formula>ROUND(SUM(C7:C12),1)</formula>
    </cfRule>
  </conditionalFormatting>
  <conditionalFormatting sqref="C7">
    <cfRule type="cellIs" dxfId="58" priority="3" operator="notEqual">
      <formula>ROUND(SUM(D7:E7),1)</formula>
    </cfRule>
  </conditionalFormatting>
  <conditionalFormatting sqref="C8">
    <cfRule type="cellIs" dxfId="57" priority="4" operator="notEqual">
      <formula>ROUND(SUM(D8:E8),1)</formula>
    </cfRule>
  </conditionalFormatting>
  <conditionalFormatting sqref="C9">
    <cfRule type="cellIs" dxfId="56" priority="5" operator="notEqual">
      <formula>ROUND(SUM(D9:E9),1)</formula>
    </cfRule>
  </conditionalFormatting>
  <conditionalFormatting sqref="C10">
    <cfRule type="cellIs" dxfId="55" priority="6" operator="notEqual">
      <formula>ROUND(SUM(D10:E10),1)</formula>
    </cfRule>
  </conditionalFormatting>
  <conditionalFormatting sqref="C11">
    <cfRule type="cellIs" dxfId="54" priority="7" operator="notEqual">
      <formula>ROUND(SUM(D11:E11),1)</formula>
    </cfRule>
  </conditionalFormatting>
  <conditionalFormatting sqref="C12">
    <cfRule type="cellIs" dxfId="53" priority="8" operator="notEqual">
      <formula>ROUND(SUM(D12:E12),1)</formula>
    </cfRule>
  </conditionalFormatting>
  <conditionalFormatting sqref="C13">
    <cfRule type="cellIs" dxfId="52" priority="9" operator="notEqual">
      <formula>ROUND(SUM(D13:E13),1)</formula>
    </cfRule>
  </conditionalFormatting>
  <conditionalFormatting sqref="C14">
    <cfRule type="cellIs" dxfId="51" priority="10" operator="notEqual">
      <formula>ROUND(C5/(C5+C51),1)</formula>
    </cfRule>
  </conditionalFormatting>
  <conditionalFormatting sqref="D14">
    <cfRule type="cellIs" dxfId="50" priority="11" operator="notEqual">
      <formula>ROUND(D5/(D5+D51),1)</formula>
    </cfRule>
  </conditionalFormatting>
  <conditionalFormatting sqref="E14">
    <cfRule type="cellIs" dxfId="49" priority="12" operator="notEqual">
      <formula>ROUND(E5/(E5+E51),1)</formula>
    </cfRule>
  </conditionalFormatting>
  <conditionalFormatting sqref="C16">
    <cfRule type="cellIs" dxfId="48" priority="13" operator="notEqual">
      <formula>ROUND(C7/(C7+C51),1)</formula>
    </cfRule>
  </conditionalFormatting>
  <conditionalFormatting sqref="D16">
    <cfRule type="cellIs" dxfId="47" priority="14" operator="notEqual">
      <formula>ROUND(D7/(D7+D51),1)</formula>
    </cfRule>
  </conditionalFormatting>
  <conditionalFormatting sqref="E16">
    <cfRule type="cellIs" dxfId="46" priority="15" operator="notEqual">
      <formula>ROUND(E7/(E7+E51),1)</formula>
    </cfRule>
  </conditionalFormatting>
  <conditionalFormatting sqref="C17">
    <cfRule type="cellIs" dxfId="45" priority="16" operator="notEqual">
      <formula>ROUND(C7+C8/(SUM(C7:C8)+C53),1)</formula>
    </cfRule>
  </conditionalFormatting>
  <conditionalFormatting sqref="D17">
    <cfRule type="cellIs" dxfId="44" priority="17" operator="notEqual">
      <formula>ROUND(D7+D8/(SUM(D7:D8)+D53),1)</formula>
    </cfRule>
  </conditionalFormatting>
  <conditionalFormatting sqref="E17">
    <cfRule type="cellIs" dxfId="43" priority="18" operator="notEqual">
      <formula>ROUND(E7+E8/(SUM(E7:E8)+E53),1)</formula>
    </cfRule>
  </conditionalFormatting>
  <conditionalFormatting sqref="C18">
    <cfRule type="cellIs" dxfId="42" priority="19" operator="notEqual">
      <formula>ROUND(SUM(C7:C10)+C11/(SUM(C7:C11)+C55),1)</formula>
    </cfRule>
  </conditionalFormatting>
  <conditionalFormatting sqref="D18">
    <cfRule type="cellIs" dxfId="41" priority="20" operator="notEqual">
      <formula>ROUND(SUM(D7:D10)+D11/(SUM(D7:D11)+D55),1)</formula>
    </cfRule>
  </conditionalFormatting>
  <conditionalFormatting sqref="E18">
    <cfRule type="cellIs" dxfId="40" priority="21" operator="notEqual">
      <formula>ROUND(SUM(E7:E10)+E11/(SUM(E7:E11)+E55),1)</formula>
    </cfRule>
  </conditionalFormatting>
  <conditionalFormatting sqref="C19">
    <cfRule type="cellIs" dxfId="39" priority="22" operator="notEqual">
      <formula>ROUND(SUM(C22:C27),1)</formula>
    </cfRule>
  </conditionalFormatting>
  <conditionalFormatting sqref="C19">
    <cfRule type="cellIs" dxfId="38" priority="23" operator="notEqual">
      <formula>ROUND(SUM(C30:C35),1)</formula>
    </cfRule>
  </conditionalFormatting>
  <conditionalFormatting sqref="C19">
    <cfRule type="cellIs" dxfId="37" priority="24" operator="notEqual">
      <formula>ROUND(SUM(C37:C41),1)</formula>
    </cfRule>
  </conditionalFormatting>
  <conditionalFormatting sqref="C20">
    <cfRule type="cellIs" dxfId="36" priority="25" operator="notEqual">
      <formula>ROUND(SUM(D20:E20),1)</formula>
    </cfRule>
  </conditionalFormatting>
  <conditionalFormatting sqref="C22">
    <cfRule type="cellIs" dxfId="35" priority="26" operator="notEqual">
      <formula>ROUND(SUM(D22:E22),1)</formula>
    </cfRule>
  </conditionalFormatting>
  <conditionalFormatting sqref="C23">
    <cfRule type="cellIs" dxfId="34" priority="27" operator="notEqual">
      <formula>ROUND(SUM(D23:E23),1)</formula>
    </cfRule>
  </conditionalFormatting>
  <conditionalFormatting sqref="C24">
    <cfRule type="cellIs" dxfId="33" priority="28" operator="notEqual">
      <formula>ROUND(SUM(D24:E24),1)</formula>
    </cfRule>
  </conditionalFormatting>
  <conditionalFormatting sqref="C25">
    <cfRule type="cellIs" dxfId="32" priority="29" operator="notEqual">
      <formula>ROUND(SUM(D25:E25),1)</formula>
    </cfRule>
  </conditionalFormatting>
  <conditionalFormatting sqref="C26">
    <cfRule type="cellIs" dxfId="31" priority="30" operator="notEqual">
      <formula>ROUND(SUM(D26:E26),1)</formula>
    </cfRule>
  </conditionalFormatting>
  <conditionalFormatting sqref="C27">
    <cfRule type="cellIs" dxfId="30" priority="31" operator="notEqual">
      <formula>ROUND(SUM(D27:E27),1)</formula>
    </cfRule>
  </conditionalFormatting>
  <conditionalFormatting sqref="C28">
    <cfRule type="cellIs" dxfId="29" priority="32" operator="notEqual">
      <formula>ROUND(SUM(D28:E28),1)</formula>
    </cfRule>
  </conditionalFormatting>
  <conditionalFormatting sqref="C30">
    <cfRule type="cellIs" dxfId="28" priority="33" operator="notEqual">
      <formula>ROUND(SUM(D30:E30),1)</formula>
    </cfRule>
  </conditionalFormatting>
  <conditionalFormatting sqref="C31">
    <cfRule type="cellIs" dxfId="27" priority="34" operator="notEqual">
      <formula>ROUND(SUM(D31:E31),1)</formula>
    </cfRule>
  </conditionalFormatting>
  <conditionalFormatting sqref="C32">
    <cfRule type="cellIs" dxfId="26" priority="35" operator="notEqual">
      <formula>ROUND(SUM(D32:E32),1)</formula>
    </cfRule>
  </conditionalFormatting>
  <conditionalFormatting sqref="C33">
    <cfRule type="cellIs" dxfId="25" priority="36" operator="notEqual">
      <formula>ROUND(SUM(D33:E33),1)</formula>
    </cfRule>
  </conditionalFormatting>
  <conditionalFormatting sqref="C34">
    <cfRule type="cellIs" dxfId="24" priority="37" operator="notEqual">
      <formula>ROUND(SUM(D34:E34),1)</formula>
    </cfRule>
  </conditionalFormatting>
  <conditionalFormatting sqref="C35">
    <cfRule type="cellIs" dxfId="23" priority="38" operator="notEqual">
      <formula>ROUND(SUM(D35:E35),1)</formula>
    </cfRule>
  </conditionalFormatting>
  <conditionalFormatting sqref="C37">
    <cfRule type="cellIs" dxfId="22" priority="39" operator="notEqual">
      <formula>ROUND(SUM(D37:E37),1)</formula>
    </cfRule>
  </conditionalFormatting>
  <conditionalFormatting sqref="C38">
    <cfRule type="cellIs" dxfId="21" priority="40" operator="notEqual">
      <formula>ROUND(SUM(D38:E38),1)</formula>
    </cfRule>
  </conditionalFormatting>
  <conditionalFormatting sqref="C39">
    <cfRule type="cellIs" dxfId="20" priority="41" operator="notEqual">
      <formula>ROUND(SUM(D39:E39),1)</formula>
    </cfRule>
  </conditionalFormatting>
  <conditionalFormatting sqref="C40">
    <cfRule type="cellIs" dxfId="19" priority="42" operator="notEqual">
      <formula>ROUND(SUM(D40:E40),1)</formula>
    </cfRule>
  </conditionalFormatting>
  <conditionalFormatting sqref="C41">
    <cfRule type="cellIs" dxfId="18" priority="43" operator="notEqual">
      <formula>ROUND(SUM(D41:E41),1)</formula>
    </cfRule>
  </conditionalFormatting>
  <conditionalFormatting sqref="C43">
    <cfRule type="cellIs" dxfId="17" priority="44" operator="notEqual">
      <formula>ROUND(SUM(D43:E43),1)</formula>
    </cfRule>
  </conditionalFormatting>
  <conditionalFormatting sqref="C46">
    <cfRule type="cellIs" dxfId="16" priority="45" operator="notEqual">
      <formula>ROUND(C19/(C19+C51),1)</formula>
    </cfRule>
  </conditionalFormatting>
  <conditionalFormatting sqref="D46">
    <cfRule type="cellIs" dxfId="15" priority="46" operator="notEqual">
      <formula>ROUND(D19/(D19+D51),1)</formula>
    </cfRule>
  </conditionalFormatting>
  <conditionalFormatting sqref="E46">
    <cfRule type="cellIs" dxfId="14" priority="47" operator="notEqual">
      <formula>ROUND(E19/(E19+E51),1)</formula>
    </cfRule>
  </conditionalFormatting>
  <conditionalFormatting sqref="C48">
    <cfRule type="cellIs" dxfId="13" priority="48" operator="notEqual">
      <formula>ROUND(C22/(C22+C53),1)</formula>
    </cfRule>
  </conditionalFormatting>
  <conditionalFormatting sqref="D48">
    <cfRule type="cellIs" dxfId="12" priority="49" operator="notEqual">
      <formula>ROUND(D22/(D22+D53),1)</formula>
    </cfRule>
  </conditionalFormatting>
  <conditionalFormatting sqref="E48">
    <cfRule type="cellIs" dxfId="11" priority="50" operator="notEqual">
      <formula>ROUND(E22/(E22+E53),1)</formula>
    </cfRule>
  </conditionalFormatting>
  <conditionalFormatting sqref="C49">
    <cfRule type="cellIs" dxfId="10" priority="51" operator="notEqual">
      <formula>ROUND(C22+C23/(SUM(C22:C23)+C54),1)</formula>
    </cfRule>
  </conditionalFormatting>
  <conditionalFormatting sqref="D49">
    <cfRule type="cellIs" dxfId="9" priority="52" operator="notEqual">
      <formula>ROUND(D22+D23/(SUM(D22:D23)+D54),1)</formula>
    </cfRule>
  </conditionalFormatting>
  <conditionalFormatting sqref="E49">
    <cfRule type="cellIs" dxfId="8" priority="53" operator="notEqual">
      <formula>ROUND(E22+E23/(SUM(E22:E23)+E54),1)</formula>
    </cfRule>
  </conditionalFormatting>
  <conditionalFormatting sqref="C50">
    <cfRule type="cellIs" dxfId="7" priority="54" operator="notEqual">
      <formula>ROUND(SUM(C22:C25)+C26/(SUM(C22:C26)+C55),1)</formula>
    </cfRule>
  </conditionalFormatting>
  <conditionalFormatting sqref="D50">
    <cfRule type="cellIs" dxfId="6" priority="55" operator="notEqual">
      <formula>ROUND(SUM(D22:D25)+D26/(SUM(D22:D26)+D55),1)</formula>
    </cfRule>
  </conditionalFormatting>
  <conditionalFormatting sqref="E50">
    <cfRule type="cellIs" dxfId="5" priority="56" operator="notEqual">
      <formula>ROUND(SUM(E22:E25)+E26/(SUM(E22:E26)+E55),1)</formula>
    </cfRule>
  </conditionalFormatting>
  <conditionalFormatting sqref="C51">
    <cfRule type="cellIs" dxfId="4" priority="57" operator="notEqual">
      <formula>ROUND(SUM(D51:E51),1)</formula>
    </cfRule>
  </conditionalFormatting>
  <conditionalFormatting sqref="C53">
    <cfRule type="cellIs" dxfId="3" priority="58" operator="notEqual">
      <formula>ROUND(SUM(D53:E53),1)</formula>
    </cfRule>
  </conditionalFormatting>
  <conditionalFormatting sqref="C54">
    <cfRule type="cellIs" dxfId="2" priority="59" operator="notEqual">
      <formula>ROUND(SUM(D54:E54),1)</formula>
    </cfRule>
  </conditionalFormatting>
  <conditionalFormatting sqref="C55">
    <cfRule type="cellIs" dxfId="1" priority="60" operator="notEqual">
      <formula>ROUND(SUM(D55:E55),1)</formula>
    </cfRule>
  </conditionalFormatting>
  <conditionalFormatting sqref="C61">
    <cfRule type="cellIs" dxfId="0" priority="61" operator="notEqual">
      <formula>ROUND(SUM(D61:E61),1)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2024-12-18T12:05:34Z</dcterms:created>
  <dcterms:modified xsi:type="dcterms:W3CDTF">2024-12-18T12:06:25Z</dcterms:modified>
</cp:coreProperties>
</file>