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35" i="2" l="1"/>
  <c r="K34" i="2"/>
  <c r="K32" i="2"/>
  <c r="K31" i="2"/>
  <c r="K29" i="2"/>
  <c r="K28" i="2"/>
  <c r="K26" i="2"/>
  <c r="K25" i="2"/>
  <c r="K23" i="2"/>
  <c r="K21" i="2"/>
  <c r="K20" i="2"/>
  <c r="K19" i="2"/>
  <c r="K18" i="2"/>
  <c r="K17" i="2"/>
  <c r="K15" i="2"/>
  <c r="K14" i="2"/>
  <c r="K13" i="2"/>
  <c r="K12" i="2"/>
  <c r="K11" i="2"/>
  <c r="K10" i="2"/>
  <c r="K9" i="2"/>
  <c r="K8" i="2"/>
  <c r="K6" i="2"/>
  <c r="G2" i="2"/>
  <c r="C2" i="2"/>
</calcChain>
</file>

<file path=xl/sharedStrings.xml><?xml version="1.0" encoding="utf-8"?>
<sst xmlns="http://schemas.openxmlformats.org/spreadsheetml/2006/main" count="105" uniqueCount="89">
  <si>
    <t>Код страны:</t>
  </si>
  <si>
    <t/>
  </si>
  <si>
    <t>Страна:</t>
  </si>
  <si>
    <t>Код шаблона</t>
  </si>
  <si>
    <t>S16.6.1</t>
  </si>
  <si>
    <t>Название секции</t>
  </si>
  <si>
    <t>S16.Вопросник № 06 по статистике сельского хозяйства</t>
  </si>
  <si>
    <t>Название формы</t>
  </si>
  <si>
    <t>6.1.Фактически убранная площадь, валовой сбор и урожайность сельскохозяйственных культур (хозяйства всех категорий)</t>
  </si>
  <si>
    <t>Версия шаблона</t>
  </si>
  <si>
    <t>2024</t>
  </si>
  <si>
    <t>Период формы/дата предоставления</t>
  </si>
  <si>
    <t>Год, 26 января - предварительные данные; 26 апреля - окончательные данные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</si>
  <si>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</si>
  <si>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</si>
  <si>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</si>
  <si>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</si>
  <si>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посевная площадь,тыс. га</t>
  </si>
  <si>
    <t>убранная площадь,тыс. га</t>
  </si>
  <si>
    <t>валовой сбор, тыс. тонн</t>
  </si>
  <si>
    <t>урожай-ность, ц с 1 га</t>
  </si>
  <si>
    <t>2</t>
  </si>
  <si>
    <t>3</t>
  </si>
  <si>
    <t>4</t>
  </si>
  <si>
    <t>5</t>
  </si>
  <si>
    <t>6</t>
  </si>
  <si>
    <t>7</t>
  </si>
  <si>
    <t>8</t>
  </si>
  <si>
    <t>Сельскохозяйственные культуры - всего</t>
  </si>
  <si>
    <t>01</t>
  </si>
  <si>
    <t>Зерновые и зернобобовые культуры, включая кукурузу (в весе после доработки)</t>
  </si>
  <si>
    <t>02</t>
  </si>
  <si>
    <t>         из них:</t>
  </si>
  <si>
    <t>      пшеница (озимая и яровая )</t>
  </si>
  <si>
    <t>03</t>
  </si>
  <si>
    <t>      рожь (озимая и яровая )</t>
  </si>
  <si>
    <t>04</t>
  </si>
  <si>
    <t>      ячмень (озимый и яровой )</t>
  </si>
  <si>
    <t>05</t>
  </si>
  <si>
    <t>      овес</t>
  </si>
  <si>
    <t>06</t>
  </si>
  <si>
    <t>      кукуруза на зерно</t>
  </si>
  <si>
    <t>07</t>
  </si>
  <si>
    <t>      рис</t>
  </si>
  <si>
    <t>08</t>
  </si>
  <si>
    <t>      зернобобовые культуры</t>
  </si>
  <si>
    <t>09</t>
  </si>
  <si>
    <t>Технические культуры</t>
  </si>
  <si>
    <t>10</t>
  </si>
  <si>
    <t>         в том числе:</t>
  </si>
  <si>
    <t>      хлопок-сырец</t>
  </si>
  <si>
    <t>11</t>
  </si>
  <si>
    <t>      лен-долгунец</t>
  </si>
  <si>
    <t>12</t>
  </si>
  <si>
    <t>      cахарная свекла (фабричная) - в зачетном весе</t>
  </si>
  <si>
    <t>13</t>
  </si>
  <si>
    <t>      подсолнечник на зерно  (в весе  после  доработки)</t>
  </si>
  <si>
    <t>14</t>
  </si>
  <si>
    <t>Картофель и овоще-бахчевые культуры</t>
  </si>
  <si>
    <t>15</t>
  </si>
  <si>
    <t>      картофель</t>
  </si>
  <si>
    <t>16</t>
  </si>
  <si>
    <t>      овощи с открытого и защищенного грунта</t>
  </si>
  <si>
    <t>17</t>
  </si>
  <si>
    <t>         из них овощи с открытого грунта</t>
  </si>
  <si>
    <t>18</t>
  </si>
  <si>
    <t>      бахчи продовольственные</t>
  </si>
  <si>
    <t>19</t>
  </si>
  <si>
    <t>Плодово-ягодные культуры  (без цитрусовых)</t>
  </si>
  <si>
    <t>   Всего</t>
  </si>
  <si>
    <t>20</t>
  </si>
  <si>
    <t>   В плодоносящем возрасте.</t>
  </si>
  <si>
    <t>21</t>
  </si>
  <si>
    <t>Цитрусовые культуры</t>
  </si>
  <si>
    <t>22</t>
  </si>
  <si>
    <t>   В плодоносящем возрасте</t>
  </si>
  <si>
    <t>23</t>
  </si>
  <si>
    <t>Виноградники</t>
  </si>
  <si>
    <t>24</t>
  </si>
  <si>
    <t>25</t>
  </si>
  <si>
    <t>Примечание</t>
  </si>
  <si>
    <t>Графа 4 строка 21, графа 4 строка 23, графа 4 строка 25, графа 8 строка 21, графа 8 строка 23, графа 8 строка 25: в расчете на убранную площадь, занятую растениями в плодоносящем возрасте. Соответственно: (гр.3 стр.21 : гр.2 стр. 21) * 10; (гр.3 стр.23 : гр.2 стр.23) * 10; (гр.3 стр.25 : гр.2 стр. 25); (гр.7 стр.21 : гр.6 стр. 21) * 10; (гр.7 стр.23 : гр.6 стр.23) * 10; (гр.7 стр.25 : гр.6 стр. 25)*10.
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</si>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</sst>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4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46022.610902777778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showGridLines="0" workbookViewId="0"/>
  </sheetViews>
  <sheetFormatPr defaultRowHeight="15" x14ac:dyDescent="0.25"/>
  <cols>
    <col min="1" max="1" width="80.140625" customWidth="1"/>
    <col min="2" max="2" width="10" customWidth="1"/>
    <col min="11" max="11" width="250" customWidth="1"/>
  </cols>
  <sheetData>
    <row r="1" spans="1:11" ht="50.1" customHeight="1" x14ac:dyDescent="0.25">
      <c r="A1" s="40" t="s">
        <v>14</v>
      </c>
      <c r="B1" s="41"/>
      <c r="C1" s="41"/>
      <c r="D1" s="41"/>
      <c r="E1" s="41"/>
      <c r="F1" s="41"/>
      <c r="G1" s="41"/>
      <c r="H1" s="41"/>
      <c r="I1" s="41"/>
      <c r="J1" s="41"/>
    </row>
    <row r="2" spans="1:11" x14ac:dyDescent="0.25">
      <c r="A2" s="42" t="s">
        <v>15</v>
      </c>
      <c r="B2" s="42" t="s">
        <v>16</v>
      </c>
      <c r="C2" s="42" t="str">
        <f>""&amp;YEAR(Титул!B8)+0&amp;""</f>
        <v>2025</v>
      </c>
      <c r="D2" s="42"/>
      <c r="E2" s="42"/>
      <c r="F2" s="42"/>
      <c r="G2" s="42" t="str">
        <f>""&amp;YEAR(Титул!B8)-1&amp;""</f>
        <v>2024</v>
      </c>
      <c r="H2" s="42"/>
      <c r="I2" s="42"/>
      <c r="J2" s="42"/>
    </row>
    <row r="3" spans="1:11" ht="60" x14ac:dyDescent="0.25">
      <c r="A3" s="42"/>
      <c r="B3" s="42"/>
      <c r="C3" s="1" t="s">
        <v>17</v>
      </c>
      <c r="D3" s="1" t="s">
        <v>18</v>
      </c>
      <c r="E3" s="1" t="s">
        <v>19</v>
      </c>
      <c r="F3" s="1" t="s">
        <v>20</v>
      </c>
      <c r="G3" s="1" t="s">
        <v>17</v>
      </c>
      <c r="H3" s="1" t="s">
        <v>18</v>
      </c>
      <c r="I3" s="1" t="s">
        <v>19</v>
      </c>
      <c r="J3" s="1" t="s">
        <v>20</v>
      </c>
    </row>
    <row r="4" spans="1:11" x14ac:dyDescent="0.25">
      <c r="A4" s="42"/>
      <c r="B4" s="42"/>
      <c r="C4" s="1" t="s">
        <v>14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</row>
    <row r="5" spans="1:11" ht="30" customHeight="1" x14ac:dyDescent="0.25">
      <c r="A5" s="2" t="s">
        <v>28</v>
      </c>
      <c r="B5" s="1" t="s">
        <v>29</v>
      </c>
      <c r="C5" s="7"/>
      <c r="D5" s="8"/>
      <c r="E5" s="9"/>
      <c r="F5" s="10"/>
      <c r="G5" s="7"/>
      <c r="H5" s="11"/>
      <c r="I5" s="12"/>
      <c r="J5" s="13"/>
    </row>
    <row r="6" spans="1:11" ht="30" customHeight="1" x14ac:dyDescent="0.25">
      <c r="A6" s="2" t="s">
        <v>30</v>
      </c>
      <c r="B6" s="1" t="s">
        <v>31</v>
      </c>
      <c r="C6" s="7"/>
      <c r="D6" s="7"/>
      <c r="E6" s="7"/>
      <c r="F6" s="7"/>
      <c r="G6" s="7"/>
      <c r="H6" s="7"/>
      <c r="I6" s="7"/>
      <c r="J6" s="7"/>
      <c r="K6" s="3" t="str">
        <f>IFERROR(IF(C6&gt;ROUND(SUM(C8:C14),1)," "," Стр. 02, Гр. 1 [C6]  д.б. &gt; [Окр(Сум(C8:C14),1)] {" &amp; ROUND(SUM(C8:C14),1) &amp; "}.")," ") &amp; IFERROR(IF(C6&gt;=D6," "," Стр. 02, Гр. 1 [C6]  д.б. &gt;= [D6] {" &amp; D6 &amp; "}.")," ") &amp; IFERROR(IF(D6&gt;ROUND(SUM(D8:D14),1)," "," Стр. 02, Гр. 2 [D6]  д.б. &gt; [Окр(Сум(D8:D14),1)] {" &amp; ROUND(SUM(D8:D14),1) &amp; "}.")," ") &amp; IFERROR(IF(E6&gt;ROUND(SUM(E8:E14),1)," "," Стр. 02, Гр. 3 [E6]  д.б. &gt; [Окр(Сум(E8:E14),1)] {" &amp; ROUND(SUM(E8:E14),1) &amp; "}.")," ") &amp; IFERROR(IF(G6&gt;ROUND(SUM(G8:G14),1)," "," Стр. 02, Гр. 5 [G6]  д.б. &gt; [Окр(Сум(G8:G14),1)] {" &amp; ROUND(SUM(G8:G14),1) &amp; "}.")," ") &amp; IFERROR(IF(G6&gt;=H6," "," Стр. 02, Гр. 5 [G6]  д.б. &gt;= [H6] {" &amp; H6 &amp; "}.")," ") &amp; IFERROR(IF(H6&gt;ROUND(SUM(H8:H14),1)," "," Стр. 02, Гр. 6 [H6]  д.б. &gt; [Окр(Сум(H8:H14),1)] {" &amp; ROUND(SUM(H8:H14),1) &amp; "}.")," ") &amp; IFERROR(IF(I6&gt;ROUND(SUM(I8:I14),1)," "," Стр. 02, Гр. 7 [I6]  д.б. &gt; [Окр(Сум(I8:I14),1)] {" &amp; ROUND(SUM(I8:I14),1) &amp; "}.")," ")</f>
        <v xml:space="preserve"> Стр. 02, Гр. 1 [C6]  д.б. &gt; [Окр(Сум(C8:C14),1)] {0}.  Стр. 02, Гр. 2 [D6]  д.б. &gt; [Окр(Сум(D8:D14),1)] {0}. Стр. 02, Гр. 3 [E6]  д.б. &gt; [Окр(Сум(E8:E14),1)] {0}. Стр. 02, Гр. 5 [G6]  д.б. &gt; [Окр(Сум(G8:G14),1)] {0}.  Стр. 02, Гр. 6 [H6]  д.б. &gt; [Окр(Сум(H8:H14),1)] {0}. Стр. 02, Гр. 7 [I6]  д.б. &gt; [Окр(Сум(I8:I14),1)] {0}.</v>
      </c>
    </row>
    <row r="7" spans="1:11" ht="30" customHeight="1" x14ac:dyDescent="0.25">
      <c r="A7" s="2" t="s">
        <v>32</v>
      </c>
      <c r="B7" s="1"/>
      <c r="C7" s="43"/>
      <c r="D7" s="43"/>
      <c r="E7" s="43"/>
      <c r="F7" s="43"/>
      <c r="G7" s="43"/>
      <c r="H7" s="43"/>
      <c r="I7" s="43"/>
      <c r="J7" s="43"/>
    </row>
    <row r="8" spans="1:11" ht="30" customHeight="1" x14ac:dyDescent="0.25">
      <c r="A8" s="2" t="s">
        <v>33</v>
      </c>
      <c r="B8" s="1" t="s">
        <v>34</v>
      </c>
      <c r="C8" s="7"/>
      <c r="D8" s="7"/>
      <c r="E8" s="7"/>
      <c r="F8" s="7"/>
      <c r="G8" s="7"/>
      <c r="H8" s="7"/>
      <c r="I8" s="7"/>
      <c r="J8" s="7"/>
      <c r="K8" s="3" t="str">
        <f>IFERROR(IF(C8&gt;=D8," "," Стр. 03, Гр. 1 [C8]  д.б. &gt;= [D8] {" &amp; D8 &amp; "}.")," ") &amp; IFERROR(IF(G8&gt;=H8," "," Стр. 03, Гр. 5 [G8]  д.б. &gt;= [H8] {" &amp; H8 &amp; "}.")," ")</f>
        <v xml:space="preserve">  </v>
      </c>
    </row>
    <row r="9" spans="1:11" ht="30" customHeight="1" x14ac:dyDescent="0.25">
      <c r="A9" s="2" t="s">
        <v>35</v>
      </c>
      <c r="B9" s="1" t="s">
        <v>36</v>
      </c>
      <c r="C9" s="7"/>
      <c r="D9" s="7"/>
      <c r="E9" s="7"/>
      <c r="F9" s="7"/>
      <c r="G9" s="7"/>
      <c r="H9" s="7"/>
      <c r="I9" s="7"/>
      <c r="J9" s="7"/>
      <c r="K9" s="3" t="str">
        <f>IFERROR(IF(C9&gt;=D9," "," Стр. 04, Гр. 1 [C9]  д.б. &gt;= [D9] {" &amp; D9 &amp; "}.")," ") &amp; IFERROR(IF(G9&gt;=H9," "," Стр. 04, Гр. 5 [G9]  д.б. &gt;= [H9] {" &amp; H9 &amp; "}.")," ")</f>
        <v xml:space="preserve">  </v>
      </c>
    </row>
    <row r="10" spans="1:11" ht="30" customHeight="1" x14ac:dyDescent="0.25">
      <c r="A10" s="2" t="s">
        <v>37</v>
      </c>
      <c r="B10" s="1" t="s">
        <v>38</v>
      </c>
      <c r="C10" s="7"/>
      <c r="D10" s="7"/>
      <c r="E10" s="7"/>
      <c r="F10" s="7"/>
      <c r="G10" s="7"/>
      <c r="H10" s="7"/>
      <c r="I10" s="7"/>
      <c r="J10" s="7"/>
      <c r="K10" s="3" t="str">
        <f>IFERROR(IF(C10&gt;=D10," "," Стр. 05, Гр. 1 [C10]  д.б. &gt;= [D10] {" &amp; D10 &amp; "}.")," ") &amp; IFERROR(IF(G10&gt;=H10," "," Стр. 05, Гр. 5 [G10]  д.б. &gt;= [H10] {" &amp; H10 &amp; "}.")," ")</f>
        <v xml:space="preserve">  </v>
      </c>
    </row>
    <row r="11" spans="1:11" ht="30" customHeight="1" x14ac:dyDescent="0.25">
      <c r="A11" s="2" t="s">
        <v>39</v>
      </c>
      <c r="B11" s="1" t="s">
        <v>40</v>
      </c>
      <c r="C11" s="7"/>
      <c r="D11" s="7"/>
      <c r="E11" s="7"/>
      <c r="F11" s="7"/>
      <c r="G11" s="7"/>
      <c r="H11" s="7"/>
      <c r="I11" s="7"/>
      <c r="J11" s="7"/>
      <c r="K11" s="3" t="str">
        <f>IFERROR(IF(C11&gt;=D11," "," Стр. 06, Гр. 1 [C11]  д.б. &gt;= [D11] {" &amp; D11 &amp; "}.")," ") &amp; IFERROR(IF(G11&gt;=H11," "," Стр. 06, Гр. 5 [G11]  д.б. &gt;= [H11] {" &amp; H11 &amp; "}.")," ")</f>
        <v xml:space="preserve">  </v>
      </c>
    </row>
    <row r="12" spans="1:11" ht="30" customHeight="1" x14ac:dyDescent="0.25">
      <c r="A12" s="2" t="s">
        <v>41</v>
      </c>
      <c r="B12" s="1" t="s">
        <v>42</v>
      </c>
      <c r="C12" s="7"/>
      <c r="D12" s="7"/>
      <c r="E12" s="7"/>
      <c r="F12" s="7"/>
      <c r="G12" s="7"/>
      <c r="H12" s="7"/>
      <c r="I12" s="7"/>
      <c r="J12" s="7"/>
      <c r="K12" s="3" t="str">
        <f>IFERROR(IF(C12&gt;=D12," "," Стр. 07, Гр. 1 [C12]  д.б. &gt;= [D12] {" &amp; D12 &amp; "}.")," ") &amp; IFERROR(IF(G12&gt;=H12," "," Стр. 07, Гр. 5 [G12]  д.б. &gt;= [H12] {" &amp; H12 &amp; "}.")," ")</f>
        <v xml:space="preserve">  </v>
      </c>
    </row>
    <row r="13" spans="1:11" ht="30" customHeight="1" x14ac:dyDescent="0.25">
      <c r="A13" s="2" t="s">
        <v>43</v>
      </c>
      <c r="B13" s="1" t="s">
        <v>44</v>
      </c>
      <c r="C13" s="7"/>
      <c r="D13" s="7"/>
      <c r="E13" s="7"/>
      <c r="F13" s="7"/>
      <c r="G13" s="7"/>
      <c r="H13" s="7"/>
      <c r="I13" s="7"/>
      <c r="J13" s="7"/>
      <c r="K13" s="3" t="str">
        <f>IFERROR(IF(C13&gt;=D13," "," Стр. 08, Гр. 1 [C13]  д.б. &gt;= [D13] {" &amp; D13 &amp; "}.")," ") &amp; IFERROR(IF(G13&gt;=H13," "," Стр. 08, Гр. 5 [G13]  д.б. &gt;= [H13] {" &amp; H13 &amp; "}.")," ")</f>
        <v xml:space="preserve">  </v>
      </c>
    </row>
    <row r="14" spans="1:11" ht="30" customHeight="1" x14ac:dyDescent="0.25">
      <c r="A14" s="2" t="s">
        <v>45</v>
      </c>
      <c r="B14" s="1" t="s">
        <v>46</v>
      </c>
      <c r="C14" s="7"/>
      <c r="D14" s="7"/>
      <c r="E14" s="7"/>
      <c r="F14" s="7"/>
      <c r="G14" s="7"/>
      <c r="H14" s="7"/>
      <c r="I14" s="7"/>
      <c r="J14" s="7"/>
      <c r="K14" s="3" t="str">
        <f>IFERROR(IF(C14&gt;=D14," "," Стр. 09, Гр. 1 [C14]  д.б. &gt;= [D14] {" &amp; D14 &amp; "}.")," ") &amp; IFERROR(IF(G14&gt;=H14," "," Стр. 09, Гр. 5 [G14]  д.б. &gt;= [H14] {" &amp; H14 &amp; "}.")," ")</f>
        <v xml:space="preserve">  </v>
      </c>
    </row>
    <row r="15" spans="1:11" ht="30" customHeight="1" x14ac:dyDescent="0.25">
      <c r="A15" s="2" t="s">
        <v>47</v>
      </c>
      <c r="B15" s="1" t="s">
        <v>48</v>
      </c>
      <c r="C15" s="7"/>
      <c r="D15" s="7"/>
      <c r="E15" s="14"/>
      <c r="F15" s="15"/>
      <c r="G15" s="7"/>
      <c r="H15" s="7"/>
      <c r="I15" s="16"/>
      <c r="J15" s="17"/>
      <c r="K15" s="3" t="str">
        <f>IFERROR(IF(C15&gt;=D15," "," Стр. 10, Гр. 1 [C15]  д.б. &gt;= [D15] {" &amp; D15 &amp; "}.")," ") &amp; IFERROR(IF(C15&gt;ROUND(SUM(C17:C20),1)," "," Стр. 10, Гр. 1 [C15]  д.б. &gt; [Окр(Сум(C17:C20),1)] {" &amp; ROUND(SUM(C17:C20),1) &amp; "}.")," ") &amp; IFERROR(IF(D15&gt;ROUND(SUM(D17:D20),1)," "," Стр. 10, Гр. 2 [D15]  д.б. &gt; [Окр(Сум(D17:D20),1)] {" &amp; ROUND(SUM(D17:D20),1) &amp; "}.")," ") &amp; IFERROR(IF(G15&gt;=H15," "," Стр. 10, Гр. 5 [G15]  д.б. &gt;= [H15] {" &amp; H15 &amp; "}.")," ") &amp; IFERROR(IF(G15&gt;ROUND(SUM(G17:G20),1)," "," Стр. 10, Гр. 5 [G15]  д.б. &gt; [Окр(Сум(G17:G20),1)] {" &amp; ROUND(SUM(G17:G20),1) &amp; "}.")," ") &amp; IFERROR(IF(H15&gt;ROUND(SUM(H17:H20),1)," "," Стр. 10, Гр. 6 [H15]  д.б. &gt; [Окр(Сум(H17:H20),1)] {" &amp; ROUND(SUM(H17:H20),1) &amp; "}.")," ")</f>
        <v xml:space="preserve">  Стр. 10, Гр. 1 [C15]  д.б. &gt; [Окр(Сум(C17:C20),1)] {0}. Стр. 10, Гр. 2 [D15]  д.б. &gt; [Окр(Сум(D17:D20),1)] {0}.  Стр. 10, Гр. 5 [G15]  д.б. &gt; [Окр(Сум(G17:G20),1)] {0}. Стр. 10, Гр. 6 [H15]  д.б. &gt; [Окр(Сум(H17:H20),1)] {0}.</v>
      </c>
    </row>
    <row r="16" spans="1:11" ht="30" customHeight="1" x14ac:dyDescent="0.25">
      <c r="A16" s="2" t="s">
        <v>49</v>
      </c>
      <c r="B16" s="1"/>
      <c r="C16" s="43"/>
      <c r="D16" s="43"/>
      <c r="E16" s="43"/>
      <c r="F16" s="43"/>
      <c r="G16" s="43"/>
      <c r="H16" s="43"/>
      <c r="I16" s="43"/>
      <c r="J16" s="43"/>
    </row>
    <row r="17" spans="1:11" ht="30" customHeight="1" x14ac:dyDescent="0.25">
      <c r="A17" s="2" t="s">
        <v>50</v>
      </c>
      <c r="B17" s="1" t="s">
        <v>51</v>
      </c>
      <c r="C17" s="7"/>
      <c r="D17" s="7"/>
      <c r="E17" s="7"/>
      <c r="F17" s="7"/>
      <c r="G17" s="7"/>
      <c r="H17" s="7"/>
      <c r="I17" s="7"/>
      <c r="J17" s="7"/>
      <c r="K17" s="3" t="str">
        <f>IFERROR(IF(C17&gt;=D17," "," Стр. 11, Гр. 1 [C17]  д.б. &gt;= [D17] {" &amp; D17 &amp; "}.")," ") &amp; IFERROR(IF(G17&gt;=H17," "," Стр. 11, Гр. 5 [G17]  д.б. &gt;= [H17] {" &amp; H17 &amp; "}.")," ")</f>
        <v xml:space="preserve">  </v>
      </c>
    </row>
    <row r="18" spans="1:11" ht="30" customHeight="1" x14ac:dyDescent="0.25">
      <c r="A18" s="2" t="s">
        <v>52</v>
      </c>
      <c r="B18" s="1" t="s">
        <v>53</v>
      </c>
      <c r="C18" s="7"/>
      <c r="D18" s="7"/>
      <c r="E18" s="7"/>
      <c r="F18" s="7"/>
      <c r="G18" s="7"/>
      <c r="H18" s="7"/>
      <c r="I18" s="7"/>
      <c r="J18" s="7"/>
      <c r="K18" s="3" t="str">
        <f>IFERROR(IF(C18&gt;=D18," "," Стр. 12, Гр. 1 [C18]  д.б. &gt;= [D18] {" &amp; D18 &amp; "}.")," ") &amp; IFERROR(IF(G18&gt;=H18," "," Стр. 12, Гр. 5 [G18]  д.б. &gt;= [H18] {" &amp; H18 &amp; "}.")," ")</f>
        <v xml:space="preserve">  </v>
      </c>
    </row>
    <row r="19" spans="1:11" ht="30" customHeight="1" x14ac:dyDescent="0.25">
      <c r="A19" s="2" t="s">
        <v>54</v>
      </c>
      <c r="B19" s="1" t="s">
        <v>55</v>
      </c>
      <c r="C19" s="7"/>
      <c r="D19" s="7"/>
      <c r="E19" s="7"/>
      <c r="F19" s="7"/>
      <c r="G19" s="7"/>
      <c r="H19" s="7"/>
      <c r="I19" s="7"/>
      <c r="J19" s="7"/>
      <c r="K19" s="3" t="str">
        <f>IFERROR(IF(C19&gt;=D19," "," Стр. 13, Гр. 1 [C19]  д.б. &gt;= [D19] {" &amp; D19 &amp; "}.")," ") &amp; IFERROR(IF(G19&gt;=H19," "," Стр. 13, Гр. 5 [G19]  д.б. &gt;= [H19] {" &amp; H19 &amp; "}.")," ")</f>
        <v xml:space="preserve">  </v>
      </c>
    </row>
    <row r="20" spans="1:11" ht="30" customHeight="1" x14ac:dyDescent="0.25">
      <c r="A20" s="2" t="s">
        <v>56</v>
      </c>
      <c r="B20" s="1" t="s">
        <v>57</v>
      </c>
      <c r="C20" s="7"/>
      <c r="D20" s="7"/>
      <c r="E20" s="7"/>
      <c r="F20" s="7"/>
      <c r="G20" s="7"/>
      <c r="H20" s="7"/>
      <c r="I20" s="7"/>
      <c r="J20" s="7"/>
      <c r="K20" s="3" t="str">
        <f>IFERROR(IF(C20&gt;=D20," "," Стр. 14, Гр. 1 [C20]  д.б. &gt;= [D20] {" &amp; D20 &amp; "}.")," ") &amp; IFERROR(IF(G20&gt;=H20," "," Стр. 14, Гр. 5 [G20]  д.б. &gt;= [H20] {" &amp; H20 &amp; "}.")," ")</f>
        <v xml:space="preserve">  </v>
      </c>
    </row>
    <row r="21" spans="1:11" ht="30" customHeight="1" x14ac:dyDescent="0.25">
      <c r="A21" s="2" t="s">
        <v>58</v>
      </c>
      <c r="B21" s="1" t="s">
        <v>59</v>
      </c>
      <c r="C21" s="7"/>
      <c r="D21" s="7"/>
      <c r="E21" s="18"/>
      <c r="F21" s="19"/>
      <c r="G21" s="7"/>
      <c r="H21" s="7"/>
      <c r="I21" s="20"/>
      <c r="J21" s="21"/>
      <c r="K21" s="3" t="str">
        <f>IFERROR(IF(C21&gt;=D21," "," Стр. 15, Гр. 1 [C21]  д.б. &gt;= [D21] {" &amp; D21 &amp; "}.")," ") &amp; IFERROR(IF(C21&gt;=ROUND(C23+SUM(C25:C26),1)," "," Стр. 15, Гр. 1 [C21]  д.б. &gt;= [Окр(C23+Сум(C25:C26),1)] {" &amp; ROUND(C23+SUM(C25:C26),1) &amp; "}.")," ") &amp; IFERROR(IF(D21&gt;=ROUND(D23+SUM(D25:D26),1)," "," Стр. 15, Гр. 2 [D21]  д.б. &gt;= [Окр(D23+Сум(D25:D26),1)] {" &amp; ROUND(D23+SUM(D25:D26),1) &amp; "}.")," ") &amp; IFERROR(IF(G21&gt;=H21," "," Стр. 15, Гр. 5 [G21]  д.б. &gt;= [H21] {" &amp; H21 &amp; "}.")," ") &amp; IFERROR(IF(G21&gt;=ROUND(G23+SUM(G25:G26),1)," "," Стр. 15, Гр. 5 [G21]  д.б. &gt;= [Окр(G23+Сум(G25:G26),1)] {" &amp; ROUND(G23+SUM(G25:G26),1) &amp; "}.")," ") &amp; IFERROR(IF(H21&gt;=ROUND(H23+SUM(H25:H26),1)," "," Стр. 15, Гр. 6 [H21]  д.б. &gt;= [Окр(H23+Сум(H25:H26),1)] {" &amp; ROUND(H23+SUM(H25:H26),1) &amp; "}.")," ")</f>
        <v xml:space="preserve">      </v>
      </c>
    </row>
    <row r="22" spans="1:11" ht="30" customHeight="1" x14ac:dyDescent="0.25">
      <c r="A22" s="2" t="s">
        <v>49</v>
      </c>
      <c r="B22" s="1"/>
      <c r="C22" s="43"/>
      <c r="D22" s="43"/>
      <c r="E22" s="43"/>
      <c r="F22" s="43"/>
      <c r="G22" s="43"/>
      <c r="H22" s="43"/>
      <c r="I22" s="43"/>
      <c r="J22" s="43"/>
    </row>
    <row r="23" spans="1:11" ht="30" customHeight="1" x14ac:dyDescent="0.25">
      <c r="A23" s="2" t="s">
        <v>60</v>
      </c>
      <c r="B23" s="1" t="s">
        <v>61</v>
      </c>
      <c r="C23" s="7"/>
      <c r="D23" s="7"/>
      <c r="E23" s="7"/>
      <c r="F23" s="7"/>
      <c r="G23" s="7"/>
      <c r="H23" s="7"/>
      <c r="I23" s="7"/>
      <c r="J23" s="7"/>
      <c r="K23" s="3" t="str">
        <f>IFERROR(IF(C23&gt;=D23," "," Стр. 16, Гр. 1 [C23]  д.б. &gt;= [D23] {" &amp; D23 &amp; "}.")," ") &amp; IFERROR(IF(G23&gt;=H23," "," Стр. 16, Гр. 5 [G23]  д.б. &gt;= [H23] {" &amp; H23 &amp; "}.")," ")</f>
        <v xml:space="preserve">  </v>
      </c>
    </row>
    <row r="24" spans="1:11" ht="30" customHeight="1" x14ac:dyDescent="0.25">
      <c r="A24" s="2" t="s">
        <v>62</v>
      </c>
      <c r="B24" s="1" t="s">
        <v>63</v>
      </c>
      <c r="C24" s="22"/>
      <c r="D24" s="23"/>
      <c r="E24" s="7"/>
      <c r="F24" s="24"/>
      <c r="G24" s="25"/>
      <c r="H24" s="26"/>
      <c r="I24" s="7"/>
      <c r="J24" s="27"/>
    </row>
    <row r="25" spans="1:11" ht="30" customHeight="1" x14ac:dyDescent="0.25">
      <c r="A25" s="2" t="s">
        <v>64</v>
      </c>
      <c r="B25" s="1" t="s">
        <v>65</v>
      </c>
      <c r="C25" s="7"/>
      <c r="D25" s="7"/>
      <c r="E25" s="7"/>
      <c r="F25" s="7"/>
      <c r="G25" s="7"/>
      <c r="H25" s="7"/>
      <c r="I25" s="7"/>
      <c r="J25" s="7"/>
      <c r="K25" s="3" t="str">
        <f>IFERROR(IF(C25&gt;=D25," "," Стр. 18, Гр. 1 [C25]  д.б. &gt;= [D25] {" &amp; D25 &amp; "}.")," ") &amp; IFERROR(IF(G25&gt;=H25," "," Стр. 18, Гр. 5 [G25]  д.б. &gt;= [H25] {" &amp; H25 &amp; "}.")," ")</f>
        <v xml:space="preserve">  </v>
      </c>
    </row>
    <row r="26" spans="1:11" ht="30" customHeight="1" x14ac:dyDescent="0.25">
      <c r="A26" s="2" t="s">
        <v>66</v>
      </c>
      <c r="B26" s="1" t="s">
        <v>67</v>
      </c>
      <c r="C26" s="7"/>
      <c r="D26" s="7"/>
      <c r="E26" s="7"/>
      <c r="F26" s="7"/>
      <c r="G26" s="7"/>
      <c r="H26" s="7"/>
      <c r="I26" s="7"/>
      <c r="J26" s="7"/>
      <c r="K26" s="3" t="str">
        <f>IFERROR(IF(C26&gt;=D26," "," Стр. 19, Гр. 1 [C26]  д.б. &gt;= [D26] {" &amp; D26 &amp; "}.")," ") &amp; IFERROR(IF(G26&gt;=H26," "," Стр. 19, Гр. 5 [G26]  д.б. &gt;= [H26] {" &amp; H26 &amp; "}.")," ")</f>
        <v xml:space="preserve">  </v>
      </c>
    </row>
    <row r="27" spans="1:11" ht="30" customHeight="1" x14ac:dyDescent="0.25">
      <c r="A27" s="2" t="s">
        <v>68</v>
      </c>
      <c r="B27" s="1"/>
      <c r="C27" s="43"/>
      <c r="D27" s="43"/>
      <c r="E27" s="43"/>
      <c r="F27" s="43"/>
      <c r="G27" s="43"/>
      <c r="H27" s="43"/>
      <c r="I27" s="43"/>
      <c r="J27" s="43"/>
    </row>
    <row r="28" spans="1:11" ht="30" customHeight="1" x14ac:dyDescent="0.25">
      <c r="A28" s="2" t="s">
        <v>69</v>
      </c>
      <c r="B28" s="1" t="s">
        <v>70</v>
      </c>
      <c r="C28" s="7"/>
      <c r="D28" s="28"/>
      <c r="E28" s="7"/>
      <c r="F28" s="29"/>
      <c r="G28" s="7"/>
      <c r="H28" s="30"/>
      <c r="I28" s="7"/>
      <c r="J28" s="31"/>
      <c r="K28" s="3" t="str">
        <f>IFERROR(IF(C28&gt;=C29," "," Стр. 20, Гр. 1 [C28]  д.б. &gt;= [C29] {" &amp; C29 &amp; "}.")," ") &amp; IFERROR(IF(E28&gt;=E29," "," Стр. 20, Гр. 3 [E28]  д.б. &gt;= [E29] {" &amp; E29 &amp; "}.")," ") &amp; IFERROR(IF(G28&gt;=G29," "," Стр. 20, Гр. 5 [G28]  д.б. &gt;= [G29] {" &amp; G29 &amp; "}.")," ") &amp; IFERROR(IF(I28&gt;=I29," "," Стр. 20, Гр. 7 [I28]  д.б. &gt;= [I29] {" &amp; I29 &amp; "}.")," ")</f>
        <v xml:space="preserve">    </v>
      </c>
    </row>
    <row r="29" spans="1:11" ht="30" customHeight="1" x14ac:dyDescent="0.25">
      <c r="A29" s="2" t="s">
        <v>71</v>
      </c>
      <c r="B29" s="1" t="s">
        <v>72</v>
      </c>
      <c r="C29" s="7"/>
      <c r="D29" s="7"/>
      <c r="E29" s="7"/>
      <c r="F29" s="7"/>
      <c r="G29" s="7"/>
      <c r="H29" s="7"/>
      <c r="I29" s="7"/>
      <c r="J29" s="7"/>
      <c r="K29" s="3" t="str">
        <f>IFERROR(IF(C29&gt;=D29," "," Стр. 21, Гр. 1 [C29]  д.б. &gt;= [D29] {" &amp; D29 &amp; "}.")," ") &amp; IFERROR(IF(G29&gt;=H29," "," Стр. 21, Гр. 5 [G29]  д.б. &gt;= [H29] {" &amp; H29 &amp; "}.")," ")</f>
        <v xml:space="preserve">  </v>
      </c>
    </row>
    <row r="30" spans="1:11" ht="30" customHeight="1" x14ac:dyDescent="0.25">
      <c r="A30" s="2" t="s">
        <v>73</v>
      </c>
      <c r="B30" s="1"/>
      <c r="C30" s="43"/>
      <c r="D30" s="43"/>
      <c r="E30" s="43"/>
      <c r="F30" s="43"/>
      <c r="G30" s="43"/>
      <c r="H30" s="43"/>
      <c r="I30" s="43"/>
      <c r="J30" s="43"/>
    </row>
    <row r="31" spans="1:11" ht="30" customHeight="1" x14ac:dyDescent="0.25">
      <c r="A31" s="2" t="s">
        <v>69</v>
      </c>
      <c r="B31" s="1" t="s">
        <v>74</v>
      </c>
      <c r="C31" s="7"/>
      <c r="D31" s="32"/>
      <c r="E31" s="7"/>
      <c r="F31" s="33"/>
      <c r="G31" s="7"/>
      <c r="H31" s="34"/>
      <c r="I31" s="7"/>
      <c r="J31" s="35"/>
      <c r="K31" s="3" t="str">
        <f>IFERROR(IF(C31&gt;=C32," "," Стр. 22, Гр. 1 [C31]  д.б. &gt;= [C32] {" &amp; C32 &amp; "}.")," ") &amp; IFERROR(IF(E31&gt;=E32," "," Стр. 22, Гр. 3 [E31]  д.б. &gt;= [E32] {" &amp; E32 &amp; "}.")," ") &amp; IFERROR(IF(G31&gt;=G32," "," Стр. 22, Гр. 5 [G31]  д.б. &gt;= [G32] {" &amp; G32 &amp; "}.")," ") &amp; IFERROR(IF(I31&gt;=I32," "," Стр. 22, Гр. 7 [I31]  д.б. &gt;= [I32] {" &amp; I32 &amp; "}.")," ")</f>
        <v xml:space="preserve">    </v>
      </c>
    </row>
    <row r="32" spans="1:11" ht="30" customHeight="1" x14ac:dyDescent="0.25">
      <c r="A32" s="2" t="s">
        <v>75</v>
      </c>
      <c r="B32" s="1" t="s">
        <v>76</v>
      </c>
      <c r="C32" s="7"/>
      <c r="D32" s="7"/>
      <c r="E32" s="7"/>
      <c r="F32" s="7"/>
      <c r="G32" s="7"/>
      <c r="H32" s="7"/>
      <c r="I32" s="7"/>
      <c r="J32" s="7"/>
      <c r="K32" s="3" t="str">
        <f>IFERROR(IF(C32&gt;=D32," "," Стр. 23, Гр. 1 [C32]  д.б. &gt;= [D32] {" &amp; D32 &amp; "}.")," ") &amp; IFERROR(IF(G32&gt;=H32," "," Стр. 23, Гр. 5 [G32]  д.б. &gt;= [H32] {" &amp; H32 &amp; "}.")," ")</f>
        <v xml:space="preserve">  </v>
      </c>
    </row>
    <row r="33" spans="1:11" ht="30" customHeight="1" x14ac:dyDescent="0.25">
      <c r="A33" s="2" t="s">
        <v>77</v>
      </c>
      <c r="B33" s="1"/>
      <c r="C33" s="43"/>
      <c r="D33" s="43"/>
      <c r="E33" s="43"/>
      <c r="F33" s="43"/>
      <c r="G33" s="43"/>
      <c r="H33" s="43"/>
      <c r="I33" s="43"/>
      <c r="J33" s="43"/>
    </row>
    <row r="34" spans="1:11" ht="30" customHeight="1" x14ac:dyDescent="0.25">
      <c r="A34" s="2" t="s">
        <v>69</v>
      </c>
      <c r="B34" s="1" t="s">
        <v>78</v>
      </c>
      <c r="C34" s="7"/>
      <c r="D34" s="36"/>
      <c r="E34" s="7"/>
      <c r="F34" s="37"/>
      <c r="G34" s="7"/>
      <c r="H34" s="38"/>
      <c r="I34" s="7"/>
      <c r="J34" s="39"/>
      <c r="K34" s="3" t="str">
        <f>IFERROR(IF(C34&gt;=C35," "," Стр. 24, Гр. 1 [C34]  д.б. &gt;= [C35] {" &amp; C35 &amp; "}.")," ") &amp; IFERROR(IF(E34&gt;=E35," "," Стр. 24, Гр. 3 [E34]  д.б. &gt;= [E35] {" &amp; E35 &amp; "}.")," ") &amp; IFERROR(IF(G34&gt;=G35," "," Стр. 24, Гр. 5 [G34]  д.б. &gt;= [G35] {" &amp; G35 &amp; "}.")," ") &amp; IFERROR(IF(I34&gt;=I35," "," Стр. 24, Гр. 7 [I34]  д.б. &gt;= [I35] {" &amp; I35 &amp; "}.")," ")</f>
        <v xml:space="preserve">    </v>
      </c>
    </row>
    <row r="35" spans="1:11" ht="30" customHeight="1" x14ac:dyDescent="0.25">
      <c r="A35" s="2" t="s">
        <v>75</v>
      </c>
      <c r="B35" s="1" t="s">
        <v>79</v>
      </c>
      <c r="C35" s="7"/>
      <c r="D35" s="7"/>
      <c r="E35" s="7"/>
      <c r="F35" s="7"/>
      <c r="G35" s="7"/>
      <c r="H35" s="7"/>
      <c r="I35" s="7"/>
      <c r="J35" s="7"/>
      <c r="K35" s="3" t="str">
        <f>IFERROR(IF(C35&gt;=D35," "," Стр. 25, Гр. 1 [C35]  д.б. &gt;= [D35] {" &amp; D35 &amp; "}.")," ") &amp; IFERROR(IF(G35&gt;=H35," "," Стр. 25, Гр. 5 [G35]  д.б. &gt;= [H35] {" &amp; H35 &amp; "}.")," ")</f>
        <v xml:space="preserve">  </v>
      </c>
    </row>
    <row r="37" spans="1:11" x14ac:dyDescent="0.25">
      <c r="A37" s="6" t="s">
        <v>80</v>
      </c>
    </row>
    <row r="38" spans="1:11" ht="75" customHeight="1" x14ac:dyDescent="0.25">
      <c r="A38" s="44" t="s">
        <v>81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1" x14ac:dyDescent="0.25">
      <c r="A39" s="6" t="s">
        <v>82</v>
      </c>
    </row>
    <row r="40" spans="1:11" ht="75" customHeight="1" x14ac:dyDescent="0.25">
      <c r="A40" s="45" t="s">
        <v>1</v>
      </c>
      <c r="B40" s="45"/>
      <c r="C40" s="45"/>
      <c r="D40" s="45"/>
      <c r="E40" s="45"/>
      <c r="F40" s="45"/>
      <c r="G40" s="45"/>
      <c r="H40" s="45"/>
      <c r="I40" s="45"/>
      <c r="J40" s="45"/>
    </row>
    <row r="41" spans="1:11" x14ac:dyDescent="0.25">
      <c r="A41" s="6" t="s">
        <v>83</v>
      </c>
    </row>
    <row r="42" spans="1:11" x14ac:dyDescent="0.25">
      <c r="A42" t="s">
        <v>84</v>
      </c>
      <c r="B42" s="45" t="s">
        <v>1</v>
      </c>
      <c r="C42" s="45"/>
      <c r="D42" s="45"/>
      <c r="E42" s="45"/>
    </row>
    <row r="43" spans="1:11" x14ac:dyDescent="0.25">
      <c r="A43" t="s">
        <v>85</v>
      </c>
      <c r="B43" s="45" t="s">
        <v>1</v>
      </c>
      <c r="C43" s="45"/>
      <c r="D43" s="45"/>
      <c r="E43" s="45"/>
    </row>
    <row r="44" spans="1:11" x14ac:dyDescent="0.25">
      <c r="A44" t="s">
        <v>86</v>
      </c>
      <c r="B44" s="45" t="s">
        <v>1</v>
      </c>
      <c r="C44" s="45"/>
      <c r="D44" s="45"/>
      <c r="E44" s="45"/>
    </row>
    <row r="45" spans="1:11" x14ac:dyDescent="0.25">
      <c r="A45" t="s">
        <v>87</v>
      </c>
      <c r="B45" s="45" t="s">
        <v>1</v>
      </c>
      <c r="C45" s="45"/>
      <c r="D45" s="45"/>
      <c r="E45" s="45"/>
    </row>
    <row r="46" spans="1:11" x14ac:dyDescent="0.25">
      <c r="A46" t="s">
        <v>88</v>
      </c>
      <c r="B46" s="45" t="s">
        <v>1</v>
      </c>
      <c r="C46" s="45"/>
      <c r="D46" s="45"/>
      <c r="E46" s="45"/>
    </row>
  </sheetData>
  <sheetProtection password="CF66" sheet="1" objects="1" scenarios="1" formatColumns="0" formatRows="0"/>
  <mergeCells count="18">
    <mergeCell ref="B44:E44"/>
    <mergeCell ref="B45:E45"/>
    <mergeCell ref="B46:E46"/>
    <mergeCell ref="C33:J33"/>
    <mergeCell ref="A38:J38"/>
    <mergeCell ref="A40:J40"/>
    <mergeCell ref="B42:E42"/>
    <mergeCell ref="B43:E43"/>
    <mergeCell ref="C7:J7"/>
    <mergeCell ref="C16:J16"/>
    <mergeCell ref="C22:J22"/>
    <mergeCell ref="C27:J27"/>
    <mergeCell ref="C30:J30"/>
    <mergeCell ref="A1:J1"/>
    <mergeCell ref="A2:A4"/>
    <mergeCell ref="B2:B4"/>
    <mergeCell ref="C2:F2"/>
    <mergeCell ref="G2:J2"/>
  </mergeCells>
  <conditionalFormatting sqref="C6">
    <cfRule type="cellIs" dxfId="65" priority="1" operator="lessThanOrEqual">
      <formula>ROUND(SUM(C8:C14),1)</formula>
    </cfRule>
  </conditionalFormatting>
  <conditionalFormatting sqref="C6">
    <cfRule type="cellIs" dxfId="64" priority="2" operator="lessThan">
      <formula>D6</formula>
    </cfRule>
  </conditionalFormatting>
  <conditionalFormatting sqref="D6">
    <cfRule type="cellIs" dxfId="63" priority="3" operator="lessThanOrEqual">
      <formula>ROUND(SUM(D8:D14),1)</formula>
    </cfRule>
  </conditionalFormatting>
  <conditionalFormatting sqref="E6">
    <cfRule type="cellIs" dxfId="62" priority="4" operator="lessThanOrEqual">
      <formula>ROUND(SUM(E8:E14),1)</formula>
    </cfRule>
  </conditionalFormatting>
  <conditionalFormatting sqref="G6">
    <cfRule type="cellIs" dxfId="61" priority="5" operator="lessThanOrEqual">
      <formula>ROUND(SUM(G8:G14),1)</formula>
    </cfRule>
  </conditionalFormatting>
  <conditionalFormatting sqref="G6">
    <cfRule type="cellIs" dxfId="60" priority="6" operator="lessThan">
      <formula>H6</formula>
    </cfRule>
  </conditionalFormatting>
  <conditionalFormatting sqref="H6">
    <cfRule type="cellIs" dxfId="59" priority="7" operator="lessThanOrEqual">
      <formula>ROUND(SUM(H8:H14),1)</formula>
    </cfRule>
  </conditionalFormatting>
  <conditionalFormatting sqref="I6">
    <cfRule type="cellIs" dxfId="58" priority="8" operator="lessThanOrEqual">
      <formula>ROUND(SUM(I8:I14),1)</formula>
    </cfRule>
  </conditionalFormatting>
  <conditionalFormatting sqref="C8">
    <cfRule type="cellIs" dxfId="57" priority="9" operator="lessThan">
      <formula>D8</formula>
    </cfRule>
  </conditionalFormatting>
  <conditionalFormatting sqref="G8">
    <cfRule type="cellIs" dxfId="56" priority="10" operator="lessThan">
      <formula>H8</formula>
    </cfRule>
  </conditionalFormatting>
  <conditionalFormatting sqref="C9">
    <cfRule type="cellIs" dxfId="55" priority="11" operator="lessThan">
      <formula>D9</formula>
    </cfRule>
  </conditionalFormatting>
  <conditionalFormatting sqref="G9">
    <cfRule type="cellIs" dxfId="54" priority="12" operator="lessThan">
      <formula>H9</formula>
    </cfRule>
  </conditionalFormatting>
  <conditionalFormatting sqref="C10">
    <cfRule type="cellIs" dxfId="53" priority="13" operator="lessThan">
      <formula>D10</formula>
    </cfRule>
  </conditionalFormatting>
  <conditionalFormatting sqref="G10">
    <cfRule type="cellIs" dxfId="52" priority="14" operator="lessThan">
      <formula>H10</formula>
    </cfRule>
  </conditionalFormatting>
  <conditionalFormatting sqref="C11">
    <cfRule type="cellIs" dxfId="51" priority="15" operator="lessThan">
      <formula>D11</formula>
    </cfRule>
  </conditionalFormatting>
  <conditionalFormatting sqref="G11">
    <cfRule type="cellIs" dxfId="50" priority="16" operator="lessThan">
      <formula>H11</formula>
    </cfRule>
  </conditionalFormatting>
  <conditionalFormatting sqref="C12">
    <cfRule type="cellIs" dxfId="49" priority="17" operator="lessThan">
      <formula>D12</formula>
    </cfRule>
  </conditionalFormatting>
  <conditionalFormatting sqref="G12">
    <cfRule type="cellIs" dxfId="48" priority="18" operator="lessThan">
      <formula>H12</formula>
    </cfRule>
  </conditionalFormatting>
  <conditionalFormatting sqref="C13">
    <cfRule type="cellIs" dxfId="47" priority="19" operator="lessThan">
      <formula>D13</formula>
    </cfRule>
  </conditionalFormatting>
  <conditionalFormatting sqref="G13">
    <cfRule type="cellIs" dxfId="46" priority="20" operator="lessThan">
      <formula>H13</formula>
    </cfRule>
  </conditionalFormatting>
  <conditionalFormatting sqref="C14">
    <cfRule type="cellIs" dxfId="45" priority="21" operator="lessThan">
      <formula>D14</formula>
    </cfRule>
  </conditionalFormatting>
  <conditionalFormatting sqref="G14">
    <cfRule type="cellIs" dxfId="44" priority="22" operator="lessThan">
      <formula>H14</formula>
    </cfRule>
  </conditionalFormatting>
  <conditionalFormatting sqref="C15">
    <cfRule type="cellIs" dxfId="43" priority="23" operator="lessThan">
      <formula>D15</formula>
    </cfRule>
  </conditionalFormatting>
  <conditionalFormatting sqref="C15">
    <cfRule type="cellIs" dxfId="42" priority="24" operator="lessThanOrEqual">
      <formula>ROUND(SUM(C17:C20),1)</formula>
    </cfRule>
  </conditionalFormatting>
  <conditionalFormatting sqref="D15">
    <cfRule type="cellIs" dxfId="41" priority="25" operator="lessThanOrEqual">
      <formula>ROUND(SUM(D17:D20),1)</formula>
    </cfRule>
  </conditionalFormatting>
  <conditionalFormatting sqref="G15">
    <cfRule type="cellIs" dxfId="40" priority="26" operator="lessThan">
      <formula>H15</formula>
    </cfRule>
  </conditionalFormatting>
  <conditionalFormatting sqref="G15">
    <cfRule type="cellIs" dxfId="39" priority="27" operator="lessThanOrEqual">
      <formula>ROUND(SUM(G17:G20),1)</formula>
    </cfRule>
  </conditionalFormatting>
  <conditionalFormatting sqref="H15">
    <cfRule type="cellIs" dxfId="38" priority="28" operator="lessThanOrEqual">
      <formula>ROUND(SUM(H17:H20),1)</formula>
    </cfRule>
  </conditionalFormatting>
  <conditionalFormatting sqref="C17">
    <cfRule type="cellIs" dxfId="37" priority="29" operator="lessThan">
      <formula>D17</formula>
    </cfRule>
  </conditionalFormatting>
  <conditionalFormatting sqref="G17">
    <cfRule type="cellIs" dxfId="36" priority="30" operator="lessThan">
      <formula>H17</formula>
    </cfRule>
  </conditionalFormatting>
  <conditionalFormatting sqref="C18">
    <cfRule type="cellIs" dxfId="35" priority="31" operator="lessThan">
      <formula>D18</formula>
    </cfRule>
  </conditionalFormatting>
  <conditionalFormatting sqref="G18">
    <cfRule type="cellIs" dxfId="34" priority="32" operator="lessThan">
      <formula>H18</formula>
    </cfRule>
  </conditionalFormatting>
  <conditionalFormatting sqref="C19">
    <cfRule type="cellIs" dxfId="33" priority="33" operator="lessThan">
      <formula>D19</formula>
    </cfRule>
  </conditionalFormatting>
  <conditionalFormatting sqref="G19">
    <cfRule type="cellIs" dxfId="32" priority="34" operator="lessThan">
      <formula>H19</formula>
    </cfRule>
  </conditionalFormatting>
  <conditionalFormatting sqref="C20">
    <cfRule type="cellIs" dxfId="31" priority="35" operator="lessThan">
      <formula>D20</formula>
    </cfRule>
  </conditionalFormatting>
  <conditionalFormatting sqref="G20">
    <cfRule type="cellIs" dxfId="30" priority="36" operator="lessThan">
      <formula>H20</formula>
    </cfRule>
  </conditionalFormatting>
  <conditionalFormatting sqref="C21">
    <cfRule type="cellIs" dxfId="29" priority="37" operator="lessThan">
      <formula>D21</formula>
    </cfRule>
  </conditionalFormatting>
  <conditionalFormatting sqref="C21">
    <cfRule type="cellIs" dxfId="28" priority="38" operator="lessThan">
      <formula>ROUND(C23+SUM(C25:C26),1)</formula>
    </cfRule>
  </conditionalFormatting>
  <conditionalFormatting sqref="D21">
    <cfRule type="cellIs" dxfId="27" priority="39" operator="lessThan">
      <formula>ROUND(D23+SUM(D25:D26),1)</formula>
    </cfRule>
  </conditionalFormatting>
  <conditionalFormatting sqref="G21">
    <cfRule type="cellIs" dxfId="26" priority="40" operator="lessThan">
      <formula>H21</formula>
    </cfRule>
  </conditionalFormatting>
  <conditionalFormatting sqref="G21">
    <cfRule type="cellIs" dxfId="25" priority="41" operator="lessThan">
      <formula>ROUND(G23+SUM(G25:G26),1)</formula>
    </cfRule>
  </conditionalFormatting>
  <conditionalFormatting sqref="H21">
    <cfRule type="cellIs" dxfId="24" priority="42" operator="lessThan">
      <formula>ROUND(H23+SUM(H25:H26),1)</formula>
    </cfRule>
  </conditionalFormatting>
  <conditionalFormatting sqref="C23">
    <cfRule type="cellIs" dxfId="23" priority="43" operator="lessThan">
      <formula>D23</formula>
    </cfRule>
  </conditionalFormatting>
  <conditionalFormatting sqref="G23">
    <cfRule type="cellIs" dxfId="22" priority="44" operator="lessThan">
      <formula>H23</formula>
    </cfRule>
  </conditionalFormatting>
  <conditionalFormatting sqref="C25">
    <cfRule type="cellIs" dxfId="21" priority="45" operator="lessThan">
      <formula>D25</formula>
    </cfRule>
  </conditionalFormatting>
  <conditionalFormatting sqref="G25">
    <cfRule type="cellIs" dxfId="20" priority="46" operator="lessThan">
      <formula>H25</formula>
    </cfRule>
  </conditionalFormatting>
  <conditionalFormatting sqref="C26">
    <cfRule type="cellIs" dxfId="19" priority="47" operator="lessThan">
      <formula>D26</formula>
    </cfRule>
  </conditionalFormatting>
  <conditionalFormatting sqref="G26">
    <cfRule type="cellIs" dxfId="18" priority="48" operator="lessThan">
      <formula>H26</formula>
    </cfRule>
  </conditionalFormatting>
  <conditionalFormatting sqref="C28">
    <cfRule type="cellIs" dxfId="17" priority="49" operator="lessThan">
      <formula>C29</formula>
    </cfRule>
  </conditionalFormatting>
  <conditionalFormatting sqref="E28">
    <cfRule type="cellIs" dxfId="16" priority="50" operator="lessThan">
      <formula>E29</formula>
    </cfRule>
  </conditionalFormatting>
  <conditionalFormatting sqref="G28">
    <cfRule type="cellIs" dxfId="15" priority="51" operator="lessThan">
      <formula>G29</formula>
    </cfRule>
  </conditionalFormatting>
  <conditionalFormatting sqref="I28">
    <cfRule type="cellIs" dxfId="14" priority="52" operator="lessThan">
      <formula>I29</formula>
    </cfRule>
  </conditionalFormatting>
  <conditionalFormatting sqref="C29">
    <cfRule type="cellIs" dxfId="13" priority="53" operator="lessThan">
      <formula>D29</formula>
    </cfRule>
  </conditionalFormatting>
  <conditionalFormatting sqref="G29">
    <cfRule type="cellIs" dxfId="12" priority="54" operator="lessThan">
      <formula>H29</formula>
    </cfRule>
  </conditionalFormatting>
  <conditionalFormatting sqref="C31">
    <cfRule type="cellIs" dxfId="11" priority="55" operator="lessThan">
      <formula>C32</formula>
    </cfRule>
  </conditionalFormatting>
  <conditionalFormatting sqref="E31">
    <cfRule type="cellIs" dxfId="10" priority="56" operator="lessThan">
      <formula>E32</formula>
    </cfRule>
  </conditionalFormatting>
  <conditionalFormatting sqref="G31">
    <cfRule type="cellIs" dxfId="9" priority="57" operator="lessThan">
      <formula>G32</formula>
    </cfRule>
  </conditionalFormatting>
  <conditionalFormatting sqref="I31">
    <cfRule type="cellIs" dxfId="8" priority="58" operator="lessThan">
      <formula>I32</formula>
    </cfRule>
  </conditionalFormatting>
  <conditionalFormatting sqref="C32">
    <cfRule type="cellIs" dxfId="7" priority="59" operator="lessThan">
      <formula>D32</formula>
    </cfRule>
  </conditionalFormatting>
  <conditionalFormatting sqref="G32">
    <cfRule type="cellIs" dxfId="6" priority="60" operator="lessThan">
      <formula>H32</formula>
    </cfRule>
  </conditionalFormatting>
  <conditionalFormatting sqref="C34">
    <cfRule type="cellIs" dxfId="5" priority="61" operator="lessThan">
      <formula>C35</formula>
    </cfRule>
  </conditionalFormatting>
  <conditionalFormatting sqref="E34">
    <cfRule type="cellIs" dxfId="4" priority="62" operator="lessThan">
      <formula>E35</formula>
    </cfRule>
  </conditionalFormatting>
  <conditionalFormatting sqref="G34">
    <cfRule type="cellIs" dxfId="3" priority="63" operator="lessThan">
      <formula>G35</formula>
    </cfRule>
  </conditionalFormatting>
  <conditionalFormatting sqref="I34">
    <cfRule type="cellIs" dxfId="2" priority="64" operator="lessThan">
      <formula>I35</formula>
    </cfRule>
  </conditionalFormatting>
  <conditionalFormatting sqref="C35">
    <cfRule type="cellIs" dxfId="1" priority="65" operator="lessThan">
      <formula>D35</formula>
    </cfRule>
  </conditionalFormatting>
  <conditionalFormatting sqref="G35">
    <cfRule type="cellIs" dxfId="0" priority="66" operator="lessThan">
      <formula>H35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2023-12-14T11:39:42Z</dcterms:created>
  <dcterms:modified xsi:type="dcterms:W3CDTF">2025-12-10T12:33:57Z</dcterms:modified>
</cp:coreProperties>
</file>