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  <sheet name="Раздел 3" sheetId="3" r:id="rId3"/>
    <sheet name="Раздел 5" sheetId="4" r:id="rId4"/>
    <sheet name="Раздел 7" sheetId="5" r:id="rId5"/>
  </sheets>
  <calcPr calcId="145621"/>
</workbook>
</file>

<file path=xl/calcChain.xml><?xml version="1.0" encoding="utf-8"?>
<calcChain xmlns="http://schemas.openxmlformats.org/spreadsheetml/2006/main">
  <c r="G8" i="5" l="1"/>
  <c r="F3" i="5"/>
  <c r="E3" i="5"/>
  <c r="D3" i="5"/>
  <c r="C3" i="5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9" i="4"/>
  <c r="K8" i="4"/>
  <c r="K6" i="4"/>
  <c r="J4" i="4"/>
  <c r="I4" i="4"/>
  <c r="H4" i="4"/>
  <c r="G4" i="4"/>
  <c r="F4" i="4"/>
  <c r="E4" i="4"/>
  <c r="D3" i="4"/>
  <c r="C3" i="4"/>
  <c r="G8" i="3"/>
  <c r="F3" i="3"/>
  <c r="E3" i="3"/>
  <c r="D3" i="3"/>
  <c r="C3" i="3"/>
</calcChain>
</file>

<file path=xl/sharedStrings.xml><?xml version="1.0" encoding="utf-8"?>
<sst xmlns="http://schemas.openxmlformats.org/spreadsheetml/2006/main" count="258" uniqueCount="124">
  <si>
    <t>Код страны:</t>
  </si>
  <si>
    <t/>
  </si>
  <si>
    <t>Страна:</t>
  </si>
  <si>
    <t>Код шаблона</t>
  </si>
  <si>
    <t>S21.11.6</t>
  </si>
  <si>
    <t>Название секции</t>
  </si>
  <si>
    <t>S21.Вопросник № 11 об институциональных изменениях в экономике</t>
  </si>
  <si>
    <t>Название формы</t>
  </si>
  <si>
    <t>11.6.Основные показатели деятельности малых предприятий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</si>
  <si>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</si>
  <si>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</si>
  <si>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</si>
  <si>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</si>
  <si>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</si>
  <si>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Раздел 1.Законодательная база, регулирующая деятельность малых предприятий</t>
  </si>
  <si>
    <t>Наименование показателя</t>
  </si>
  <si>
    <t>Код стр.</t>
  </si>
  <si>
    <t>1</t>
  </si>
  <si>
    <t>Указать законодательный акт, регулирующий деятельность малых предприятий (наименование, дата утверждения и №)</t>
  </si>
  <si>
    <t>01</t>
  </si>
  <si>
    <t>Описать критерии отнесения хозяйствующих субъектов к малым предприятиям:</t>
  </si>
  <si>
    <t>по численности работников (если по видам деятельности критерий отличается указать критерии по численности работников по конкретным видам экономической деятельности)</t>
  </si>
  <si>
    <t>02</t>
  </si>
  <si>
    <t>по объему деятельности (указать показатель - годовой доход, оборот, выручка и пр., и  указать установленную сумму ограничения)</t>
  </si>
  <si>
    <t>03</t>
  </si>
  <si>
    <t>иные коитерии (например, ограничения по доле участия иностранных организаций, и/или по владению голосующими акциями, и/или другие ограничения)</t>
  </si>
  <si>
    <t>04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</si>
  <si>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</si>
  <si>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</si>
  <si>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</si>
  <si>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</si>
  <si>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</si>
  <si>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</si>
  <si>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</si>
  <si>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Раздел 2. Число малых предприятий по  видам экономической деятельности</t>
  </si>
  <si>
    <t>Число малых предприятия</t>
  </si>
  <si>
    <t>Удельный вес малых предприятий в общем количестве предприятий в экономике (виде экономической деятельности)</t>
  </si>
  <si>
    <t>2</t>
  </si>
  <si>
    <t>3</t>
  </si>
  <si>
    <t>4</t>
  </si>
  <si>
    <t>Все действующих</t>
  </si>
  <si>
    <t>в том числе</t>
  </si>
  <si>
    <t>Сельское хозяйство, лесное хозяйство и рыболовство</t>
  </si>
  <si>
    <t>Вся промышленность (04+05+06+07):</t>
  </si>
  <si>
    <t>в том числе:</t>
  </si>
  <si>
    <t>      добыча полезных ископаемых</t>
  </si>
  <si>
    <t>      обрабатывающая промышленность</t>
  </si>
  <si>
    <t>05</t>
  </si>
  <si>
    <t>      обеспечение (снабжение) электроэнергией, газом, паром и кондиционированным воздухом</t>
  </si>
  <si>
    <t>06</t>
  </si>
  <si>
    <t>      водоснабжение, очистка, обработка отходов и получение вторичного сырья</t>
  </si>
  <si>
    <t>07</t>
  </si>
  <si>
    <t>Строительство</t>
  </si>
  <si>
    <t>08</t>
  </si>
  <si>
    <t>Оптовая и розничная торговля; ремонт автомобилей и мотоциклов</t>
  </si>
  <si>
    <t>09</t>
  </si>
  <si>
    <t>Транспортная деятельность и хранение грузов</t>
  </si>
  <si>
    <t>10</t>
  </si>
  <si>
    <t>Деятельность гостиниц и ресторанов</t>
  </si>
  <si>
    <t>11</t>
  </si>
  <si>
    <t>Информация и связь</t>
  </si>
  <si>
    <t>12</t>
  </si>
  <si>
    <t>      в том числе связь</t>
  </si>
  <si>
    <t>13</t>
  </si>
  <si>
    <t>Финансовое посредничество и страхование</t>
  </si>
  <si>
    <t>14</t>
  </si>
  <si>
    <t>Операции с недвижимым имуществом</t>
  </si>
  <si>
    <t>15</t>
  </si>
  <si>
    <t>Профессиональная, научная и техническая деятельность</t>
  </si>
  <si>
    <t>16</t>
  </si>
  <si>
    <t>Административная и вспомогательная деятельность</t>
  </si>
  <si>
    <t>17</t>
  </si>
  <si>
    <t>Государственное управление и оборона; обязательное социальное обеспечение</t>
  </si>
  <si>
    <t>18</t>
  </si>
  <si>
    <t>Образование</t>
  </si>
  <si>
    <t>19</t>
  </si>
  <si>
    <t>Здравоохранение и социальное обслуживание населения</t>
  </si>
  <si>
    <t>20</t>
  </si>
  <si>
    <t>Искусство, развлечения и отдых</t>
  </si>
  <si>
    <t>21</t>
  </si>
  <si>
    <t>Предоставление коммунальных, социальных и персональных услуг</t>
  </si>
  <si>
    <t>22</t>
  </si>
  <si>
    <t>Примечание</t>
  </si>
  <si>
    <t>Значность: с десятичным знаком (1 знак после запятой).</t>
  </si>
  <si>
    <t>Раздел 3.Численность работников малых предприятий по видам экономической деятельности</t>
  </si>
  <si>
    <t>Число замещенных рабочих мест</t>
  </si>
  <si>
    <t>В том числе</t>
  </si>
  <si>
    <t>среднесписочная численность работников</t>
  </si>
  <si>
    <t>средняя численность внешних совместитилей</t>
  </si>
  <si>
    <t>средняя численность работающих по договорам гражданско-правового характера</t>
  </si>
  <si>
    <t>5</t>
  </si>
  <si>
    <t>6</t>
  </si>
  <si>
    <t>7</t>
  </si>
  <si>
    <t>8</t>
  </si>
  <si>
    <t>Всего</t>
  </si>
  <si>
    <t>      в том числе</t>
  </si>
  <si>
    <t>         в том числе связь</t>
  </si>
  <si>
    <t>Государственное управление и оборона:обязательно социальное обеспечение</t>
  </si>
  <si>
    <t>Искусство, развления и отдых</t>
  </si>
  <si>
    <t>Значность: с десятичным знаком (1 знак после запятой)
Единица измерения - тыс. человек</t>
  </si>
  <si>
    <t>Раздел 4.Оборот и инвестиции в основной капитал малых предприятий по отраслям экономики</t>
  </si>
  <si>
    <t>Оборот</t>
  </si>
  <si>
    <t>Инвестиции в основной капитал</t>
  </si>
  <si>
    <t>      Сельское хозяйство, лесное хозяйство и рыболовство</t>
  </si>
  <si>
    <t>      Вся промышленность (04+05+06+07):</t>
  </si>
  <si>
    <t>         добыча полезных ископаемых</t>
  </si>
  <si>
    <t>         обрабатывающая промышленность</t>
  </si>
  <si>
    <t>         обеспечение (снабжение) электроэнергией, газом, паром и кондиционированным воздухом</t>
  </si>
  <si>
    <t>         водоснабжение, очистка, обработка отходов и получение вторичного сырья</t>
  </si>
  <si>
    <t>      Строительство</t>
  </si>
  <si>
    <t>      Оптовая и розничная торговля; ремонт автомобилей и мотоциклов</t>
  </si>
  <si>
    <t>      Транспортная деятельность и хранение грузов</t>
  </si>
  <si>
    <t>      Деятельность гостиниц и ресторанов</t>
  </si>
  <si>
    <t>      Информация и связь</t>
  </si>
  <si>
    <t>      Финансовое посредничество и страхование</t>
  </si>
  <si>
    <t>      Операции с недвижимым имуществом</t>
  </si>
  <si>
    <t>      Профессиональная, научная и техническая деятельность</t>
  </si>
  <si>
    <t>      Административная и вспомогательная деятельность</t>
  </si>
  <si>
    <t>      Государственное управление и оборона; обязательное социальное обеспечение</t>
  </si>
  <si>
    <t>      Образование</t>
  </si>
  <si>
    <t>      Здравоохранение  и социальное обслуживание населения</t>
  </si>
  <si>
    <t>      Искусство, развлечения  отдых</t>
  </si>
  <si>
    <t>      Предоставление коммунальных и социальных и персональных услуг</t>
  </si>
  <si>
    <t>Значность: с десятичным знаком (1 знак после запятой). 
В оборот предприятий включается стоимость отгруженных товаров работ и услуг собственными силами, а также выручка от продажи налога на добавленную стоимость, акцизов и аналогичных обязательных
Единица измерения - (млн.нац.валюты)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</si>
</sst>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7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46022.546134259261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workbookViewId="0"/>
  </sheetViews>
  <sheetFormatPr defaultRowHeight="15" x14ac:dyDescent="0.25"/>
  <cols>
    <col min="1" max="1" width="168.7109375" customWidth="1"/>
    <col min="2" max="2" width="10" customWidth="1"/>
    <col min="4" max="4" width="250" customWidth="1"/>
  </cols>
  <sheetData>
    <row r="1" spans="1:5" ht="50.1" customHeight="1" x14ac:dyDescent="0.25">
      <c r="A1" s="10" t="s">
        <v>14</v>
      </c>
      <c r="B1" s="11"/>
      <c r="C1" s="11"/>
    </row>
    <row r="2" spans="1:5" x14ac:dyDescent="0.25">
      <c r="A2" s="1" t="s">
        <v>15</v>
      </c>
      <c r="B2" s="1" t="s">
        <v>16</v>
      </c>
      <c r="C2" s="1" t="s">
        <v>17</v>
      </c>
    </row>
    <row r="3" spans="1:5" ht="75" customHeight="1" x14ac:dyDescent="0.25">
      <c r="A3" s="2" t="s">
        <v>18</v>
      </c>
      <c r="B3" s="1" t="s">
        <v>19</v>
      </c>
      <c r="C3" s="7"/>
    </row>
    <row r="4" spans="1:5" ht="75" customHeight="1" x14ac:dyDescent="0.25">
      <c r="A4" s="2" t="s">
        <v>20</v>
      </c>
      <c r="B4" s="1"/>
      <c r="C4" s="8"/>
    </row>
    <row r="5" spans="1:5" ht="75" customHeight="1" x14ac:dyDescent="0.25">
      <c r="A5" s="2" t="s">
        <v>21</v>
      </c>
      <c r="B5" s="1" t="s">
        <v>22</v>
      </c>
      <c r="C5" s="7"/>
    </row>
    <row r="6" spans="1:5" ht="75" customHeight="1" x14ac:dyDescent="0.25">
      <c r="A6" s="2" t="s">
        <v>23</v>
      </c>
      <c r="B6" s="1" t="s">
        <v>24</v>
      </c>
      <c r="C6" s="7"/>
    </row>
    <row r="7" spans="1:5" ht="75" customHeight="1" x14ac:dyDescent="0.25">
      <c r="A7" s="2" t="s">
        <v>25</v>
      </c>
      <c r="B7" s="1" t="s">
        <v>26</v>
      </c>
      <c r="C7" s="7"/>
    </row>
    <row r="9" spans="1:5" x14ac:dyDescent="0.25">
      <c r="A9" s="6" t="s">
        <v>27</v>
      </c>
    </row>
    <row r="10" spans="1:5" ht="75" customHeight="1" x14ac:dyDescent="0.25">
      <c r="A10" s="12" t="s">
        <v>1</v>
      </c>
      <c r="B10" s="12"/>
      <c r="C10" s="12"/>
    </row>
    <row r="11" spans="1:5" x14ac:dyDescent="0.25">
      <c r="A11" s="6" t="s">
        <v>28</v>
      </c>
    </row>
    <row r="12" spans="1:5" x14ac:dyDescent="0.25">
      <c r="A12" t="s">
        <v>29</v>
      </c>
      <c r="B12" s="12" t="s">
        <v>1</v>
      </c>
      <c r="C12" s="12"/>
      <c r="D12" s="12"/>
      <c r="E12" s="12"/>
    </row>
    <row r="13" spans="1:5" x14ac:dyDescent="0.25">
      <c r="A13" t="s">
        <v>30</v>
      </c>
      <c r="B13" s="12" t="s">
        <v>1</v>
      </c>
      <c r="C13" s="12"/>
      <c r="D13" s="12"/>
      <c r="E13" s="12"/>
    </row>
    <row r="14" spans="1:5" x14ac:dyDescent="0.25">
      <c r="A14" t="s">
        <v>31</v>
      </c>
      <c r="B14" s="12" t="s">
        <v>1</v>
      </c>
      <c r="C14" s="12"/>
      <c r="D14" s="12"/>
      <c r="E14" s="12"/>
    </row>
    <row r="15" spans="1:5" x14ac:dyDescent="0.25">
      <c r="A15" t="s">
        <v>32</v>
      </c>
      <c r="B15" s="12" t="s">
        <v>1</v>
      </c>
      <c r="C15" s="12"/>
      <c r="D15" s="12"/>
      <c r="E15" s="12"/>
    </row>
    <row r="16" spans="1:5" x14ac:dyDescent="0.25">
      <c r="A16" t="s">
        <v>33</v>
      </c>
      <c r="B16" s="12" t="s">
        <v>1</v>
      </c>
      <c r="C16" s="12"/>
      <c r="D16" s="12"/>
      <c r="E16" s="12"/>
    </row>
  </sheetData>
  <sheetProtection password="CF66" sheet="1" objects="1" scenarios="1" formatColumns="0" formatRows="0"/>
  <mergeCells count="7">
    <mergeCell ref="B15:E15"/>
    <mergeCell ref="B16:E16"/>
    <mergeCell ref="A1:C1"/>
    <mergeCell ref="A10:C10"/>
    <mergeCell ref="B12:E12"/>
    <mergeCell ref="B13:E13"/>
    <mergeCell ref="B14:E14"/>
  </mergeCells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workbookViewId="0"/>
  </sheetViews>
  <sheetFormatPr defaultRowHeight="15" x14ac:dyDescent="0.25"/>
  <cols>
    <col min="1" max="1" width="90.28515625" customWidth="1"/>
    <col min="2" max="2" width="10" customWidth="1"/>
    <col min="7" max="7" width="250" customWidth="1"/>
  </cols>
  <sheetData>
    <row r="1" spans="1:7" ht="50.1" customHeight="1" x14ac:dyDescent="0.25">
      <c r="A1" s="10" t="s">
        <v>34</v>
      </c>
      <c r="B1" s="11"/>
      <c r="C1" s="11"/>
      <c r="D1" s="11"/>
      <c r="E1" s="11"/>
      <c r="F1" s="11"/>
    </row>
    <row r="2" spans="1:7" x14ac:dyDescent="0.25">
      <c r="A2" s="13" t="s">
        <v>15</v>
      </c>
      <c r="B2" s="13" t="s">
        <v>16</v>
      </c>
      <c r="C2" s="13" t="s">
        <v>35</v>
      </c>
      <c r="D2" s="13"/>
      <c r="E2" s="13" t="s">
        <v>36</v>
      </c>
      <c r="F2" s="13"/>
    </row>
    <row r="3" spans="1:7" x14ac:dyDescent="0.25">
      <c r="A3" s="13"/>
      <c r="B3" s="13"/>
      <c r="C3" s="1" t="str">
        <f>""&amp;YEAR(Титул!B8)+0&amp;""</f>
        <v>2025</v>
      </c>
      <c r="D3" s="1" t="str">
        <f>""&amp;YEAR(Титул!B8)-1&amp;""</f>
        <v>2024</v>
      </c>
      <c r="E3" s="1" t="str">
        <f>""&amp;YEAR(Титул!B8)+0&amp;""</f>
        <v>2025</v>
      </c>
      <c r="F3" s="1" t="str">
        <f>""&amp;YEAR(Титул!B8)-1&amp;""</f>
        <v>2024</v>
      </c>
    </row>
    <row r="4" spans="1:7" x14ac:dyDescent="0.25">
      <c r="A4" s="13"/>
      <c r="B4" s="13"/>
      <c r="C4" s="1" t="s">
        <v>17</v>
      </c>
      <c r="D4" s="1" t="s">
        <v>37</v>
      </c>
      <c r="E4" s="1" t="s">
        <v>38</v>
      </c>
      <c r="F4" s="1" t="s">
        <v>39</v>
      </c>
    </row>
    <row r="5" spans="1:7" ht="45" customHeight="1" x14ac:dyDescent="0.25">
      <c r="A5" s="2" t="s">
        <v>40</v>
      </c>
      <c r="B5" s="1" t="s">
        <v>19</v>
      </c>
      <c r="C5" s="9"/>
      <c r="D5" s="9"/>
      <c r="E5" s="9"/>
      <c r="F5" s="9"/>
    </row>
    <row r="6" spans="1:7" ht="45" customHeight="1" x14ac:dyDescent="0.25">
      <c r="A6" s="2" t="s">
        <v>41</v>
      </c>
      <c r="B6" s="1"/>
      <c r="C6" s="14"/>
      <c r="D6" s="14"/>
      <c r="E6" s="14"/>
      <c r="F6" s="14"/>
    </row>
    <row r="7" spans="1:7" ht="45" customHeight="1" x14ac:dyDescent="0.25">
      <c r="A7" s="2" t="s">
        <v>42</v>
      </c>
      <c r="B7" s="1" t="s">
        <v>22</v>
      </c>
      <c r="C7" s="9"/>
      <c r="D7" s="9"/>
      <c r="E7" s="9"/>
      <c r="F7" s="9"/>
    </row>
    <row r="8" spans="1:7" ht="45" customHeight="1" x14ac:dyDescent="0.25">
      <c r="A8" s="2" t="s">
        <v>43</v>
      </c>
      <c r="B8" s="1" t="s">
        <v>24</v>
      </c>
      <c r="C8" s="9"/>
      <c r="D8" s="9"/>
      <c r="E8" s="9"/>
      <c r="F8" s="9"/>
      <c r="G8" s="3" t="str">
        <f>IFERROR(IF(C8=ROUND(SUM(C10:C13),1)," "," Стр. 03, Гр. 1 [C8]  д.б. = [Окр(Сум(C10:C13),1)] {" &amp; ROUND(SUM(C10:C13),1) &amp; "}.")," ") &amp; IFERROR(IF(D8=ROUND(SUM(D10:D13),1)," "," Стр. 03, Гр. 2 [D8]  д.б. = [Окр(Сум(D10:D13),1)] {" &amp; ROUND(SUM(D10:D13),1) &amp; "}.")," ") &amp; IFERROR(IF(E8=ROUND(SUM(E10:E13),1)," "," Стр. 03, Гр. 3 [E8]  д.б. = [Окр(Сум(E10:E13),1)] {" &amp; ROUND(SUM(E10:E13),1) &amp; "}.")," ") &amp; IFERROR(IF(F8=ROUND(SUM(F10:F13),1)," "," Стр. 03, Гр. 4 [F8]  д.б. = [Окр(Сум(F10:F13),1)] {" &amp; ROUND(SUM(F10:F13),1) &amp; "}.")," ")</f>
        <v xml:space="preserve">    </v>
      </c>
    </row>
    <row r="9" spans="1:7" ht="45" customHeight="1" x14ac:dyDescent="0.25">
      <c r="A9" s="2" t="s">
        <v>44</v>
      </c>
      <c r="B9" s="1"/>
      <c r="C9" s="14"/>
      <c r="D9" s="14"/>
      <c r="E9" s="14"/>
      <c r="F9" s="14"/>
    </row>
    <row r="10" spans="1:7" ht="45" customHeight="1" x14ac:dyDescent="0.25">
      <c r="A10" s="2" t="s">
        <v>45</v>
      </c>
      <c r="B10" s="1" t="s">
        <v>26</v>
      </c>
      <c r="C10" s="9"/>
      <c r="D10" s="9"/>
      <c r="E10" s="9"/>
      <c r="F10" s="9"/>
    </row>
    <row r="11" spans="1:7" ht="45" customHeight="1" x14ac:dyDescent="0.25">
      <c r="A11" s="2" t="s">
        <v>46</v>
      </c>
      <c r="B11" s="1" t="s">
        <v>47</v>
      </c>
      <c r="C11" s="9"/>
      <c r="D11" s="9"/>
      <c r="E11" s="9"/>
      <c r="F11" s="9"/>
    </row>
    <row r="12" spans="1:7" ht="45" customHeight="1" x14ac:dyDescent="0.25">
      <c r="A12" s="2" t="s">
        <v>48</v>
      </c>
      <c r="B12" s="1" t="s">
        <v>49</v>
      </c>
      <c r="C12" s="9"/>
      <c r="D12" s="9"/>
      <c r="E12" s="9"/>
      <c r="F12" s="9"/>
    </row>
    <row r="13" spans="1:7" ht="45" customHeight="1" x14ac:dyDescent="0.25">
      <c r="A13" s="2" t="s">
        <v>50</v>
      </c>
      <c r="B13" s="1" t="s">
        <v>51</v>
      </c>
      <c r="C13" s="9"/>
      <c r="D13" s="9"/>
      <c r="E13" s="9"/>
      <c r="F13" s="9"/>
    </row>
    <row r="14" spans="1:7" ht="45" customHeight="1" x14ac:dyDescent="0.25">
      <c r="A14" s="2" t="s">
        <v>52</v>
      </c>
      <c r="B14" s="1" t="s">
        <v>53</v>
      </c>
      <c r="C14" s="9"/>
      <c r="D14" s="9"/>
      <c r="E14" s="9"/>
      <c r="F14" s="9"/>
    </row>
    <row r="15" spans="1:7" ht="45" customHeight="1" x14ac:dyDescent="0.25">
      <c r="A15" s="2" t="s">
        <v>54</v>
      </c>
      <c r="B15" s="1" t="s">
        <v>55</v>
      </c>
      <c r="C15" s="9"/>
      <c r="D15" s="9"/>
      <c r="E15" s="9"/>
      <c r="F15" s="9"/>
    </row>
    <row r="16" spans="1:7" ht="45" customHeight="1" x14ac:dyDescent="0.25">
      <c r="A16" s="2" t="s">
        <v>56</v>
      </c>
      <c r="B16" s="1" t="s">
        <v>57</v>
      </c>
      <c r="C16" s="9"/>
      <c r="D16" s="9"/>
      <c r="E16" s="9"/>
      <c r="F16" s="9"/>
    </row>
    <row r="17" spans="1:6" ht="45" customHeight="1" x14ac:dyDescent="0.25">
      <c r="A17" s="2" t="s">
        <v>58</v>
      </c>
      <c r="B17" s="1" t="s">
        <v>59</v>
      </c>
      <c r="C17" s="9"/>
      <c r="D17" s="9"/>
      <c r="E17" s="9"/>
      <c r="F17" s="9"/>
    </row>
    <row r="18" spans="1:6" ht="45" customHeight="1" x14ac:dyDescent="0.25">
      <c r="A18" s="2" t="s">
        <v>60</v>
      </c>
      <c r="B18" s="1" t="s">
        <v>61</v>
      </c>
      <c r="C18" s="9"/>
      <c r="D18" s="9"/>
      <c r="E18" s="9"/>
      <c r="F18" s="9"/>
    </row>
    <row r="19" spans="1:6" ht="45" customHeight="1" x14ac:dyDescent="0.25">
      <c r="A19" s="2" t="s">
        <v>62</v>
      </c>
      <c r="B19" s="1" t="s">
        <v>63</v>
      </c>
      <c r="C19" s="9"/>
      <c r="D19" s="9"/>
      <c r="E19" s="9"/>
      <c r="F19" s="9"/>
    </row>
    <row r="20" spans="1:6" ht="45" customHeight="1" x14ac:dyDescent="0.25">
      <c r="A20" s="2" t="s">
        <v>64</v>
      </c>
      <c r="B20" s="1" t="s">
        <v>65</v>
      </c>
      <c r="C20" s="9"/>
      <c r="D20" s="9"/>
      <c r="E20" s="9"/>
      <c r="F20" s="9"/>
    </row>
    <row r="21" spans="1:6" ht="45" customHeight="1" x14ac:dyDescent="0.25">
      <c r="A21" s="2" t="s">
        <v>66</v>
      </c>
      <c r="B21" s="1" t="s">
        <v>67</v>
      </c>
      <c r="C21" s="9"/>
      <c r="D21" s="9"/>
      <c r="E21" s="9"/>
      <c r="F21" s="9"/>
    </row>
    <row r="22" spans="1:6" ht="45" customHeight="1" x14ac:dyDescent="0.25">
      <c r="A22" s="2" t="s">
        <v>68</v>
      </c>
      <c r="B22" s="1" t="s">
        <v>69</v>
      </c>
      <c r="C22" s="9"/>
      <c r="D22" s="9"/>
      <c r="E22" s="9"/>
      <c r="F22" s="9"/>
    </row>
    <row r="23" spans="1:6" ht="45" customHeight="1" x14ac:dyDescent="0.25">
      <c r="A23" s="2" t="s">
        <v>70</v>
      </c>
      <c r="B23" s="1" t="s">
        <v>71</v>
      </c>
      <c r="C23" s="9"/>
      <c r="D23" s="9"/>
      <c r="E23" s="9"/>
      <c r="F23" s="9"/>
    </row>
    <row r="24" spans="1:6" ht="45" customHeight="1" x14ac:dyDescent="0.25">
      <c r="A24" s="2" t="s">
        <v>72</v>
      </c>
      <c r="B24" s="1" t="s">
        <v>73</v>
      </c>
      <c r="C24" s="9"/>
      <c r="D24" s="9"/>
      <c r="E24" s="9"/>
      <c r="F24" s="9"/>
    </row>
    <row r="25" spans="1:6" ht="45" customHeight="1" x14ac:dyDescent="0.25">
      <c r="A25" s="2" t="s">
        <v>74</v>
      </c>
      <c r="B25" s="1" t="s">
        <v>75</v>
      </c>
      <c r="C25" s="9"/>
      <c r="D25" s="9"/>
      <c r="E25" s="9"/>
      <c r="F25" s="9"/>
    </row>
    <row r="26" spans="1:6" ht="45" customHeight="1" x14ac:dyDescent="0.25">
      <c r="A26" s="2" t="s">
        <v>76</v>
      </c>
      <c r="B26" s="1" t="s">
        <v>77</v>
      </c>
      <c r="C26" s="9"/>
      <c r="D26" s="9"/>
      <c r="E26" s="9"/>
      <c r="F26" s="9"/>
    </row>
    <row r="27" spans="1:6" ht="45" customHeight="1" x14ac:dyDescent="0.25">
      <c r="A27" s="2" t="s">
        <v>78</v>
      </c>
      <c r="B27" s="1" t="s">
        <v>79</v>
      </c>
      <c r="C27" s="9"/>
      <c r="D27" s="9"/>
      <c r="E27" s="9"/>
      <c r="F27" s="9"/>
    </row>
    <row r="28" spans="1:6" ht="45" customHeight="1" x14ac:dyDescent="0.25">
      <c r="A28" s="2" t="s">
        <v>80</v>
      </c>
      <c r="B28" s="1" t="s">
        <v>81</v>
      </c>
      <c r="C28" s="9"/>
      <c r="D28" s="9"/>
      <c r="E28" s="9"/>
      <c r="F28" s="9"/>
    </row>
    <row r="30" spans="1:6" x14ac:dyDescent="0.25">
      <c r="A30" s="6" t="s">
        <v>82</v>
      </c>
    </row>
    <row r="31" spans="1:6" ht="75" customHeight="1" x14ac:dyDescent="0.25">
      <c r="A31" s="15" t="s">
        <v>83</v>
      </c>
      <c r="B31" s="15"/>
      <c r="C31" s="15"/>
      <c r="D31" s="15"/>
      <c r="E31" s="15"/>
      <c r="F31" s="15"/>
    </row>
    <row r="32" spans="1:6" x14ac:dyDescent="0.25">
      <c r="A32" s="6" t="s">
        <v>27</v>
      </c>
    </row>
    <row r="33" spans="1:6" ht="75" customHeight="1" x14ac:dyDescent="0.25">
      <c r="A33" s="12" t="s">
        <v>1</v>
      </c>
      <c r="B33" s="12"/>
      <c r="C33" s="12"/>
      <c r="D33" s="12"/>
      <c r="E33" s="12"/>
      <c r="F33" s="12"/>
    </row>
    <row r="34" spans="1:6" x14ac:dyDescent="0.25">
      <c r="A34" s="6" t="s">
        <v>28</v>
      </c>
    </row>
    <row r="35" spans="1:6" x14ac:dyDescent="0.25">
      <c r="A35" t="s">
        <v>29</v>
      </c>
      <c r="B35" s="12" t="s">
        <v>1</v>
      </c>
      <c r="C35" s="12"/>
      <c r="D35" s="12"/>
      <c r="E35" s="12"/>
    </row>
    <row r="36" spans="1:6" x14ac:dyDescent="0.25">
      <c r="A36" t="s">
        <v>30</v>
      </c>
      <c r="B36" s="12" t="s">
        <v>1</v>
      </c>
      <c r="C36" s="12"/>
      <c r="D36" s="12"/>
      <c r="E36" s="12"/>
    </row>
    <row r="37" spans="1:6" x14ac:dyDescent="0.25">
      <c r="A37" t="s">
        <v>31</v>
      </c>
      <c r="B37" s="12" t="s">
        <v>1</v>
      </c>
      <c r="C37" s="12"/>
      <c r="D37" s="12"/>
      <c r="E37" s="12"/>
    </row>
    <row r="38" spans="1:6" x14ac:dyDescent="0.25">
      <c r="A38" t="s">
        <v>32</v>
      </c>
      <c r="B38" s="12" t="s">
        <v>1</v>
      </c>
      <c r="C38" s="12"/>
      <c r="D38" s="12"/>
      <c r="E38" s="12"/>
    </row>
    <row r="39" spans="1:6" x14ac:dyDescent="0.25">
      <c r="A39" t="s">
        <v>33</v>
      </c>
      <c r="B39" s="12" t="s">
        <v>1</v>
      </c>
      <c r="C39" s="12"/>
      <c r="D39" s="12"/>
      <c r="E39" s="12"/>
    </row>
  </sheetData>
  <sheetProtection password="CF66" sheet="1" objects="1" scenarios="1" formatColumns="0" formatRows="0"/>
  <mergeCells count="14">
    <mergeCell ref="B36:E36"/>
    <mergeCell ref="B37:E37"/>
    <mergeCell ref="B38:E38"/>
    <mergeCell ref="B39:E39"/>
    <mergeCell ref="C6:F6"/>
    <mergeCell ref="C9:F9"/>
    <mergeCell ref="A31:F31"/>
    <mergeCell ref="A33:F33"/>
    <mergeCell ref="B35:E35"/>
    <mergeCell ref="A1:F1"/>
    <mergeCell ref="A2:A4"/>
    <mergeCell ref="B2:B4"/>
    <mergeCell ref="C2:D2"/>
    <mergeCell ref="E2:F2"/>
  </mergeCells>
  <conditionalFormatting sqref="C8">
    <cfRule type="cellIs" dxfId="73" priority="1" operator="notEqual">
      <formula>ROUND(SUM(C10:C13),1)</formula>
    </cfRule>
  </conditionalFormatting>
  <conditionalFormatting sqref="D8">
    <cfRule type="cellIs" dxfId="72" priority="2" operator="notEqual">
      <formula>ROUND(SUM(D10:D13),1)</formula>
    </cfRule>
  </conditionalFormatting>
  <conditionalFormatting sqref="E8">
    <cfRule type="cellIs" dxfId="71" priority="3" operator="notEqual">
      <formula>ROUND(SUM(E10:E13),1)</formula>
    </cfRule>
  </conditionalFormatting>
  <conditionalFormatting sqref="F8">
    <cfRule type="cellIs" dxfId="70" priority="4" operator="notEqual">
      <formula>ROUND(SUM(F10:F13),1)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GridLines="0" workbookViewId="0"/>
  </sheetViews>
  <sheetFormatPr defaultRowHeight="15" x14ac:dyDescent="0.25"/>
  <cols>
    <col min="1" max="1" width="90.28515625" customWidth="1"/>
    <col min="2" max="2" width="10" customWidth="1"/>
    <col min="11" max="11" width="250" customWidth="1"/>
  </cols>
  <sheetData>
    <row r="1" spans="1:11" ht="50.1" customHeight="1" x14ac:dyDescent="0.25">
      <c r="A1" s="10" t="s">
        <v>84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x14ac:dyDescent="0.25">
      <c r="A2" s="13" t="s">
        <v>15</v>
      </c>
      <c r="B2" s="13" t="s">
        <v>16</v>
      </c>
      <c r="C2" s="13" t="s">
        <v>85</v>
      </c>
      <c r="D2" s="13"/>
      <c r="E2" s="13" t="s">
        <v>86</v>
      </c>
      <c r="F2" s="13"/>
      <c r="G2" s="13"/>
      <c r="H2" s="13"/>
      <c r="I2" s="13"/>
      <c r="J2" s="13"/>
    </row>
    <row r="3" spans="1:11" x14ac:dyDescent="0.25">
      <c r="A3" s="13"/>
      <c r="B3" s="13"/>
      <c r="C3" s="13" t="str">
        <f>""&amp;YEAR(Титул!B8)+0&amp;""</f>
        <v>2025</v>
      </c>
      <c r="D3" s="13" t="str">
        <f>""&amp;YEAR(Титул!B8)-1&amp;""</f>
        <v>2024</v>
      </c>
      <c r="E3" s="13" t="s">
        <v>87</v>
      </c>
      <c r="F3" s="13"/>
      <c r="G3" s="13" t="s">
        <v>88</v>
      </c>
      <c r="H3" s="13"/>
      <c r="I3" s="13" t="s">
        <v>89</v>
      </c>
      <c r="J3" s="13"/>
    </row>
    <row r="4" spans="1:11" x14ac:dyDescent="0.25">
      <c r="A4" s="13"/>
      <c r="B4" s="13"/>
      <c r="C4" s="13"/>
      <c r="D4" s="13"/>
      <c r="E4" s="1" t="str">
        <f>""&amp;YEAR(Титул!B8)+0&amp;""</f>
        <v>2025</v>
      </c>
      <c r="F4" s="1" t="str">
        <f>""&amp;YEAR(Титул!B8)-1&amp;""</f>
        <v>2024</v>
      </c>
      <c r="G4" s="1" t="str">
        <f>""&amp;YEAR(Титул!B8)+0&amp;""</f>
        <v>2025</v>
      </c>
      <c r="H4" s="1" t="str">
        <f>""&amp;YEAR(Титул!B8)-1&amp;""</f>
        <v>2024</v>
      </c>
      <c r="I4" s="1" t="str">
        <f>""&amp;YEAR(Титул!B8)+0&amp;""</f>
        <v>2025</v>
      </c>
      <c r="J4" s="1" t="str">
        <f>""&amp;YEAR(Титул!B8)-1&amp;""</f>
        <v>2024</v>
      </c>
    </row>
    <row r="5" spans="1:11" x14ac:dyDescent="0.25">
      <c r="A5" s="13"/>
      <c r="B5" s="13"/>
      <c r="C5" s="1" t="s">
        <v>17</v>
      </c>
      <c r="D5" s="1" t="s">
        <v>37</v>
      </c>
      <c r="E5" s="1" t="s">
        <v>38</v>
      </c>
      <c r="F5" s="1" t="s">
        <v>39</v>
      </c>
      <c r="G5" s="1" t="s">
        <v>90</v>
      </c>
      <c r="H5" s="1" t="s">
        <v>91</v>
      </c>
      <c r="I5" s="1" t="s">
        <v>92</v>
      </c>
      <c r="J5" s="1" t="s">
        <v>93</v>
      </c>
    </row>
    <row r="6" spans="1:11" ht="45" customHeight="1" x14ac:dyDescent="0.25">
      <c r="A6" s="2" t="s">
        <v>94</v>
      </c>
      <c r="B6" s="1" t="s">
        <v>19</v>
      </c>
      <c r="C6" s="9"/>
      <c r="D6" s="9"/>
      <c r="E6" s="9"/>
      <c r="F6" s="9"/>
      <c r="G6" s="9"/>
      <c r="H6" s="9"/>
      <c r="I6" s="9"/>
      <c r="J6" s="9"/>
      <c r="K6" s="3" t="str">
        <f>IFERROR(IF(C6=ROUND(E6+G6+I6,1)," "," Стр. 01, Гр. 1 [C6]  д.б. = [Окр(E6+G6+I6,1)] {" &amp; ROUND(E6+G6+I6,1) &amp; "}.")," ") &amp; IFERROR(IF(C6=ROUND(SUM(C8:C9)+SUM(C15:C19)+SUM(C21:C29),1)," "," Стр. 01, Гр. 1 [C6]  д.б. = [Окр(Сум(C8:C9)+Сум(C15:C19)+Сум(C21:C29),1)] {" &amp; ROUND(SUM(C8:C9)+SUM(C15:C19)+SUM(C21:C29),1) &amp; "}.")," ") &amp; IFERROR(IF(D6=ROUND(F6+H6+J6,1)," "," Стр. 01, Гр. 2 [D6]  д.б. = [Окр(F6+H6+J6,1)] {" &amp; ROUND(F6+H6+J6,1) &amp; "}.")," ") &amp; IFERROR(IF(D6=ROUND(SUM(D8:D9)+SUM(D15:D19)+SUM(D21:D29),1)," "," Стр. 01, Гр. 2 [D6]  д.б. = [Окр(Сум(D8:D9)+Сум(D15:D19)+Сум(D21:D29),1)] {" &amp; ROUND(SUM(D8:D9)+SUM(D15:D19)+SUM(D21:D29),1) &amp; "}.")," ") &amp; IFERROR(IF(E6=ROUND(SUM(E8:E9)+SUM(E15:E19)+SUM(E21:E29),1)," "," Стр. 01, Гр. 3 [E6]  д.б. = [Окр(Сум(E8:E9)+Сум(E15:E19)+Сум(E21:E29),1)] {" &amp; ROUND(SUM(E8:E9)+SUM(E15:E19)+SUM(E21:E29),1) &amp; "}.")," ") &amp; IFERROR(IF(F6=ROUND(SUM(F8:F9)+SUM(F15:F19)+SUM(F21:F29),1)," "," Стр. 01, Гр. 4 [F6]  д.б. = [Окр(Сум(F8:F9)+Сум(F15:F19)+Сум(F21:F29),1)] {" &amp; ROUND(SUM(F8:F9)+SUM(F15:F19)+SUM(F21:F29),1) &amp; "}.")," ") &amp; IFERROR(IF(G6=ROUND(SUM(G8:G9)+SUM(G15:G19)+SUM(G21:G29),1)," "," Стр. 01, Гр. 5 [G6]  д.б. = [Окр(Сум(G8:G9)+Сум(G15:G19)+Сум(G21:G29),1)] {" &amp; ROUND(SUM(G8:G9)+SUM(G15:G19)+SUM(G21:G29),1) &amp; "}.")," ") &amp; IFERROR(IF(H6=ROUND(SUM(H8:H9)+SUM(H15:H19)+SUM(H21:H29),1)," "," Стр. 01, Гр. 6 [H6]  д.б. = [Окр(Сум(H8:H9)+Сум(H15:H19)+Сум(H21:H29),1)] {" &amp; ROUND(SUM(H8:H9)+SUM(H15:H19)+SUM(H21:H29),1) &amp; "}.")," ") &amp; IFERROR(IF(I6=ROUND(SUM(I8:I9)+SUM(I15:I19)+SUM(I21:I29),1)," "," Стр. 01, Гр. 7 [I6]  д.б. = [Окр(Сум(I8:I9)+Сум(I15:I19)+Сум(I21:I29),1)] {" &amp; ROUND(SUM(I8:I9)+SUM(I15:I19)+SUM(I21:I29),1) &amp; "}.")," ") &amp; IFERROR(IF(J6=ROUND(SUM(J8:J9)+SUM(J15:J19)+SUM(J21:J29),1)," "," Стр. 01, Гр. 8 [J6]  д.б. = [Окр(Сум(J8:J9)+Сум(J15:J19)+Сум(J21:J29),1)] {" &amp; ROUND(SUM(J8:J9)+SUM(J15:J19)+SUM(J21:J29),1) &amp; "}.")," ")</f>
        <v xml:space="preserve">          </v>
      </c>
    </row>
    <row r="7" spans="1:11" ht="45" customHeight="1" x14ac:dyDescent="0.25">
      <c r="A7" s="2" t="s">
        <v>95</v>
      </c>
      <c r="B7" s="1"/>
      <c r="C7" s="14"/>
      <c r="D7" s="14"/>
      <c r="E7" s="14"/>
      <c r="F7" s="14"/>
      <c r="G7" s="14"/>
      <c r="H7" s="14"/>
      <c r="I7" s="14"/>
      <c r="J7" s="14"/>
    </row>
    <row r="8" spans="1:11" ht="45" customHeight="1" x14ac:dyDescent="0.25">
      <c r="A8" s="2" t="s">
        <v>42</v>
      </c>
      <c r="B8" s="1" t="s">
        <v>22</v>
      </c>
      <c r="C8" s="9"/>
      <c r="D8" s="9"/>
      <c r="E8" s="9"/>
      <c r="F8" s="9"/>
      <c r="G8" s="9"/>
      <c r="H8" s="9"/>
      <c r="I8" s="9"/>
      <c r="J8" s="9"/>
      <c r="K8" s="3" t="str">
        <f>IFERROR(IF(C8=ROUND(E8+G8+I8,1)," "," Стр. 02, Гр. 1 [C8]  д.б. = [Окр(E8+G8+I8,1)] {" &amp; ROUND(E8+G8+I8,1) &amp; "}.")," ") &amp; IFERROR(IF(D8=ROUND(F8+H8+J8,1)," "," Стр. 02, Гр. 2 [D8]  д.б. = [Окр(F8+H8+J8,1)] {" &amp; ROUND(F8+H8+J8,1) &amp; "}.")," ")</f>
        <v xml:space="preserve">  </v>
      </c>
    </row>
    <row r="9" spans="1:11" ht="45" customHeight="1" x14ac:dyDescent="0.25">
      <c r="A9" s="2" t="s">
        <v>43</v>
      </c>
      <c r="B9" s="1" t="s">
        <v>24</v>
      </c>
      <c r="C9" s="9"/>
      <c r="D9" s="9"/>
      <c r="E9" s="9"/>
      <c r="F9" s="9"/>
      <c r="G9" s="9"/>
      <c r="H9" s="9"/>
      <c r="I9" s="9"/>
      <c r="J9" s="9"/>
      <c r="K9" s="3" t="str">
        <f>IFERROR(IF(C9=ROUND(SUM(C11:C14),1)," "," Стр. 03, Гр. 1 [C9]  д.б. = [Окр(Сум(C11:C14),1)] {" &amp; ROUND(SUM(C11:C14),1) &amp; "}.")," ") &amp; IFERROR(IF(D9=ROUND(SUM(D11:D14),1)," "," Стр. 03, Гр. 2 [D9]  д.б. = [Окр(Сум(D11:D14),1)] {" &amp; ROUND(SUM(D11:D14),1) &amp; "}.")," ") &amp; IFERROR(IF(E9=ROUND(SUM(E11:E14),1)," "," Стр. 03, Гр. 3 [E9]  д.б. = [Окр(Сум(E11:E14),1)] {" &amp; ROUND(SUM(E11:E14),1) &amp; "}.")," ") &amp; IFERROR(IF(F9=ROUND(SUM(F11:F14),1)," "," Стр. 03, Гр. 4 [F9]  д.б. = [Окр(Сум(F11:F14),1)] {" &amp; ROUND(SUM(F11:F14),1) &amp; "}.")," ") &amp; IFERROR(IF(G9=ROUND(SUM(G11:G14),1)," "," Стр. 03, Гр. 5 [G9]  д.б. = [Окр(Сум(G11:G14),1)] {" &amp; ROUND(SUM(G11:G14),1) &amp; "}.")," ") &amp; IFERROR(IF(H9=ROUND(SUM(H11:H14),1)," "," Стр. 03, Гр. 6 [H9]  д.б. = [Окр(Сум(H11:H14),1)] {" &amp; ROUND(SUM(H11:H14),1) &amp; "}.")," ") &amp; IFERROR(IF(I9=ROUND(SUM(I11:I14),1)," "," Стр. 03, Гр. 7 [I9]  д.б. = [Окр(Сум(I11:I14),1)] {" &amp; ROUND(SUM(I11:I14),1) &amp; "}.")," ") &amp; IFERROR(IF(J9=ROUND(SUM(J11:J14),1)," "," Стр. 03, Гр. 8 [J9]  д.б. = [Окр(Сум(J11:J14),1)] {" &amp; ROUND(SUM(J11:J14),1) &amp; "}.")," ")</f>
        <v xml:space="preserve">        </v>
      </c>
    </row>
    <row r="10" spans="1:11" ht="45" customHeight="1" x14ac:dyDescent="0.25">
      <c r="A10" s="2" t="s">
        <v>41</v>
      </c>
      <c r="B10" s="1"/>
      <c r="C10" s="14"/>
      <c r="D10" s="14"/>
      <c r="E10" s="14"/>
      <c r="F10" s="14"/>
      <c r="G10" s="14"/>
      <c r="H10" s="14"/>
      <c r="I10" s="14"/>
      <c r="J10" s="14"/>
    </row>
    <row r="11" spans="1:11" ht="45" customHeight="1" x14ac:dyDescent="0.25">
      <c r="A11" s="2" t="s">
        <v>45</v>
      </c>
      <c r="B11" s="1" t="s">
        <v>26</v>
      </c>
      <c r="C11" s="9"/>
      <c r="D11" s="9"/>
      <c r="E11" s="9"/>
      <c r="F11" s="9"/>
      <c r="G11" s="9"/>
      <c r="H11" s="9"/>
      <c r="I11" s="9"/>
      <c r="J11" s="9"/>
      <c r="K11" s="3" t="str">
        <f>IFERROR(IF(C11=ROUND(E11+G11+I11,1)," "," Стр. 04, Гр. 1 [C11]  д.б. = [Окр(E11+G11+I11,1)] {" &amp; ROUND(E11+G11+I11,1) &amp; "}.")," ") &amp; IFERROR(IF(D11=ROUND(F11+H11+J11,1)," "," Стр. 04, Гр. 2 [D11]  д.б. = [Окр(F11+H11+J11,1)] {" &amp; ROUND(F11+H11+J11,1) &amp; "}.")," ")</f>
        <v xml:space="preserve">  </v>
      </c>
    </row>
    <row r="12" spans="1:11" ht="45" customHeight="1" x14ac:dyDescent="0.25">
      <c r="A12" s="2" t="s">
        <v>46</v>
      </c>
      <c r="B12" s="1" t="s">
        <v>47</v>
      </c>
      <c r="C12" s="9"/>
      <c r="D12" s="9"/>
      <c r="E12" s="9"/>
      <c r="F12" s="9"/>
      <c r="G12" s="9"/>
      <c r="H12" s="9"/>
      <c r="I12" s="9"/>
      <c r="J12" s="9"/>
      <c r="K12" s="3" t="str">
        <f>IFERROR(IF(C12=ROUND(E12+G12+I12,1)," "," Стр. 05, Гр. 1 [C12]  д.б. = [Окр(E12+G12+I12,1)] {" &amp; ROUND(E12+G12+I12,1) &amp; "}.")," ") &amp; IFERROR(IF(D12=ROUND(F12+H12+J12,1)," "," Стр. 05, Гр. 2 [D12]  д.б. = [Окр(F12+H12+J12,1)] {" &amp; ROUND(F12+H12+J12,1) &amp; "}.")," ")</f>
        <v xml:space="preserve">  </v>
      </c>
    </row>
    <row r="13" spans="1:11" ht="45" customHeight="1" x14ac:dyDescent="0.25">
      <c r="A13" s="2" t="s">
        <v>48</v>
      </c>
      <c r="B13" s="1" t="s">
        <v>49</v>
      </c>
      <c r="C13" s="9"/>
      <c r="D13" s="9"/>
      <c r="E13" s="9"/>
      <c r="F13" s="9"/>
      <c r="G13" s="9"/>
      <c r="H13" s="9"/>
      <c r="I13" s="9"/>
      <c r="J13" s="9"/>
      <c r="K13" s="3" t="str">
        <f>IFERROR(IF(C13=ROUND(E13+G13+I13,1)," "," Стр. 06, Гр. 1 [C13]  д.б. = [Окр(E13+G13+I13,1)] {" &amp; ROUND(E13+G13+I13,1) &amp; "}.")," ") &amp; IFERROR(IF(D13=ROUND(F13+H13+J13,1)," "," Стр. 06, Гр. 2 [D13]  д.б. = [Окр(F13+H13+J13,1)] {" &amp; ROUND(F13+H13+J13,1) &amp; "}.")," ")</f>
        <v xml:space="preserve">  </v>
      </c>
    </row>
    <row r="14" spans="1:11" ht="45" customHeight="1" x14ac:dyDescent="0.25">
      <c r="A14" s="2" t="s">
        <v>50</v>
      </c>
      <c r="B14" s="1" t="s">
        <v>51</v>
      </c>
      <c r="C14" s="9"/>
      <c r="D14" s="9"/>
      <c r="E14" s="9"/>
      <c r="F14" s="9"/>
      <c r="G14" s="9"/>
      <c r="H14" s="9"/>
      <c r="I14" s="9"/>
      <c r="J14" s="9"/>
      <c r="K14" s="3" t="str">
        <f>IFERROR(IF(C14=ROUND(E14+G14+I14,1)," "," Стр. 07, Гр. 1 [C14]  д.б. = [Окр(E14+G14+I14,1)] {" &amp; ROUND(E14+G14+I14,1) &amp; "}.")," ") &amp; IFERROR(IF(D14=ROUND(F14+H14+J14,1)," "," Стр. 07, Гр. 2 [D14]  д.б. = [Окр(F14+H14+J14,1)] {" &amp; ROUND(F14+H14+J14,1) &amp; "}.")," ")</f>
        <v xml:space="preserve">  </v>
      </c>
    </row>
    <row r="15" spans="1:11" ht="45" customHeight="1" x14ac:dyDescent="0.25">
      <c r="A15" s="2" t="s">
        <v>52</v>
      </c>
      <c r="B15" s="1" t="s">
        <v>53</v>
      </c>
      <c r="C15" s="9"/>
      <c r="D15" s="9"/>
      <c r="E15" s="9"/>
      <c r="F15" s="9"/>
      <c r="G15" s="9"/>
      <c r="H15" s="9"/>
      <c r="I15" s="9"/>
      <c r="J15" s="9"/>
      <c r="K15" s="3" t="str">
        <f>IFERROR(IF(C15=ROUND(E15+G15+I15,1)," "," Стр. 08, Гр. 1 [C15]  д.б. = [Окр(E15+G15+I15,1)] {" &amp; ROUND(E15+G15+I15,1) &amp; "}.")," ") &amp; IFERROR(IF(D15=ROUND(F15+H15+J15,1)," "," Стр. 08, Гр. 2 [D15]  д.б. = [Окр(F15+H15+J15,1)] {" &amp; ROUND(F15+H15+J15,1) &amp; "}.")," ")</f>
        <v xml:space="preserve">  </v>
      </c>
    </row>
    <row r="16" spans="1:11" ht="45" customHeight="1" x14ac:dyDescent="0.25">
      <c r="A16" s="2" t="s">
        <v>54</v>
      </c>
      <c r="B16" s="1" t="s">
        <v>55</v>
      </c>
      <c r="C16" s="9"/>
      <c r="D16" s="9"/>
      <c r="E16" s="9"/>
      <c r="F16" s="9"/>
      <c r="G16" s="9"/>
      <c r="H16" s="9"/>
      <c r="I16" s="9"/>
      <c r="J16" s="9"/>
      <c r="K16" s="3" t="str">
        <f>IFERROR(IF(C16=ROUND(E16+G16+I16,1)," "," Стр. 09, Гр. 1 [C16]  д.б. = [Окр(E16+G16+I16,1)] {" &amp; ROUND(E16+G16+I16,1) &amp; "}.")," ") &amp; IFERROR(IF(D16=ROUND(F16+H16+J16,1)," "," Стр. 09, Гр. 2 [D16]  д.б. = [Окр(F16+H16+J16,1)] {" &amp; ROUND(F16+H16+J16,1) &amp; "}.")," ")</f>
        <v xml:space="preserve">  </v>
      </c>
    </row>
    <row r="17" spans="1:11" ht="45" customHeight="1" x14ac:dyDescent="0.25">
      <c r="A17" s="2" t="s">
        <v>56</v>
      </c>
      <c r="B17" s="1" t="s">
        <v>57</v>
      </c>
      <c r="C17" s="9"/>
      <c r="D17" s="9"/>
      <c r="E17" s="9"/>
      <c r="F17" s="9"/>
      <c r="G17" s="9"/>
      <c r="H17" s="9"/>
      <c r="I17" s="9"/>
      <c r="J17" s="9"/>
      <c r="K17" s="3" t="str">
        <f>IFERROR(IF(C17=ROUND(E17+G17+I17,1)," "," Стр. 10, Гр. 1 [C17]  д.б. = [Окр(E17+G17+I17,1)] {" &amp; ROUND(E17+G17+I17,1) &amp; "}.")," ") &amp; IFERROR(IF(D17=ROUND(F17+H17+J17,1)," "," Стр. 10, Гр. 2 [D17]  д.б. = [Окр(F17+H17+J17,1)] {" &amp; ROUND(F17+H17+J17,1) &amp; "}.")," ")</f>
        <v xml:space="preserve">  </v>
      </c>
    </row>
    <row r="18" spans="1:11" ht="45" customHeight="1" x14ac:dyDescent="0.25">
      <c r="A18" s="2" t="s">
        <v>58</v>
      </c>
      <c r="B18" s="1" t="s">
        <v>59</v>
      </c>
      <c r="C18" s="9"/>
      <c r="D18" s="9"/>
      <c r="E18" s="9"/>
      <c r="F18" s="9"/>
      <c r="G18" s="9"/>
      <c r="H18" s="9"/>
      <c r="I18" s="9"/>
      <c r="J18" s="9"/>
      <c r="K18" s="3" t="str">
        <f>IFERROR(IF(C18=ROUND(E18+G18+I18,1)," "," Стр. 11, Гр. 1 [C18]  д.б. = [Окр(E18+G18+I18,1)] {" &amp; ROUND(E18+G18+I18,1) &amp; "}.")," ") &amp; IFERROR(IF(D18=ROUND(F18+H18+J18,1)," "," Стр. 11, Гр. 2 [D18]  д.б. = [Окр(F18+H18+J18,1)] {" &amp; ROUND(F18+H18+J18,1) &amp; "}.")," ")</f>
        <v xml:space="preserve">  </v>
      </c>
    </row>
    <row r="19" spans="1:11" ht="45" customHeight="1" x14ac:dyDescent="0.25">
      <c r="A19" s="2" t="s">
        <v>60</v>
      </c>
      <c r="B19" s="1" t="s">
        <v>61</v>
      </c>
      <c r="C19" s="9"/>
      <c r="D19" s="9"/>
      <c r="E19" s="9"/>
      <c r="F19" s="9"/>
      <c r="G19" s="9"/>
      <c r="H19" s="9"/>
      <c r="I19" s="9"/>
      <c r="J19" s="9"/>
      <c r="K19" s="3" t="str">
        <f>IFERROR(IF(C19=ROUND(E19+G19+I19,1)," "," Стр. 12, Гр. 1 [C19]  д.б. = [Окр(E19+G19+I19,1)] {" &amp; ROUND(E19+G19+I19,1) &amp; "}.")," ") &amp; IFERROR(IF(D19=ROUND(F19+H19+J19,1)," "," Стр. 12, Гр. 2 [D19]  д.б. = [Окр(F19+H19+J19,1)] {" &amp; ROUND(F19+H19+J19,1) &amp; "}.")," ")</f>
        <v xml:space="preserve">  </v>
      </c>
    </row>
    <row r="20" spans="1:11" ht="45" customHeight="1" x14ac:dyDescent="0.25">
      <c r="A20" s="2" t="s">
        <v>96</v>
      </c>
      <c r="B20" s="1" t="s">
        <v>63</v>
      </c>
      <c r="C20" s="9"/>
      <c r="D20" s="9"/>
      <c r="E20" s="9"/>
      <c r="F20" s="9"/>
      <c r="G20" s="9"/>
      <c r="H20" s="9"/>
      <c r="I20" s="9"/>
      <c r="J20" s="9"/>
      <c r="K20" s="3" t="str">
        <f>IFERROR(IF(C20=ROUND(E20+G20+I20,1)," "," Стр. 13, Гр. 1 [C20]  д.б. = [Окр(E20+G20+I20,1)] {" &amp; ROUND(E20+G20+I20,1) &amp; "}.")," ") &amp; IFERROR(IF(C20&lt;C19," "," Стр. 13, Гр. 1 [C20]  д.б. &lt; [C19] {" &amp; C19 &amp; "}.")," ") &amp; IFERROR(IF(D20=ROUND(F20+H20+J20,1)," "," Стр. 13, Гр. 2 [D20]  д.б. = [Окр(F20+H20+J20,1)] {" &amp; ROUND(F20+H20+J20,1) &amp; "}.")," ") &amp; IFERROR(IF(D20&lt;D19," "," Стр. 13, Гр. 2 [D20]  д.б. &lt; [D19] {" &amp; D19 &amp; "}.")," ") &amp; IFERROR(IF(E20&lt;E19," "," Стр. 13, Гр. 3 [E20]  д.б. &lt; [E19] {" &amp; E19 &amp; "}.")," ") &amp; IFERROR(IF(F20&lt;F19," "," Стр. 13, Гр. 4 [F20]  д.б. &lt; [F19] {" &amp; F19 &amp; "}.")," ") &amp; IFERROR(IF(G20&lt;G19," "," Стр. 13, Гр. 5 [G20]  д.б. &lt; [G19] {" &amp; G19 &amp; "}.")," ") &amp; IFERROR(IF(H20&lt;H19," "," Стр. 13, Гр. 6 [H20]  д.б. &lt; [H19] {" &amp; H19 &amp; "}.")," ") &amp; IFERROR(IF(I20&lt;I19," "," Стр. 13, Гр. 7 [I20]  д.б. &lt; [I19] {" &amp; I19 &amp; "}.")," ") &amp; IFERROR(IF(J20&lt;J19," "," Стр. 13, Гр. 8 [J20]  д.б. &lt; [J19] {" &amp; J19 &amp; "}.")," ")</f>
        <v xml:space="preserve">  Стр. 13, Гр. 1 [C20]  д.б. &lt; [C19] {}.  Стр. 13, Гр. 2 [D20]  д.б. &lt; [D19] {}. Стр. 13, Гр. 3 [E20]  д.б. &lt; [E19] {}. Стр. 13, Гр. 4 [F20]  д.б. &lt; [F19] {}. Стр. 13, Гр. 5 [G20]  д.б. &lt; [G19] {}. Стр. 13, Гр. 6 [H20]  д.б. &lt; [H19] {}. Стр. 13, Гр. 7 [I20]  д.б. &lt; [I19] {}. Стр. 13, Гр. 8 [J20]  д.б. &lt; [J19] {}.</v>
      </c>
    </row>
    <row r="21" spans="1:11" ht="45" customHeight="1" x14ac:dyDescent="0.25">
      <c r="A21" s="2" t="s">
        <v>64</v>
      </c>
      <c r="B21" s="1" t="s">
        <v>65</v>
      </c>
      <c r="C21" s="9"/>
      <c r="D21" s="9"/>
      <c r="E21" s="9"/>
      <c r="F21" s="9"/>
      <c r="G21" s="9"/>
      <c r="H21" s="9"/>
      <c r="I21" s="9"/>
      <c r="J21" s="9"/>
      <c r="K21" s="3" t="str">
        <f>IFERROR(IF(C21=ROUND(E21+G21+I21,1)," "," Стр. 14, Гр. 1 [C21]  д.б. = [Окр(E21+G21+I21,1)] {" &amp; ROUND(E21+G21+I21,1) &amp; "}.")," ") &amp; IFERROR(IF(D21=ROUND(F21+H21+J21,1)," "," Стр. 14, Гр. 2 [D21]  д.б. = [Окр(F21+H21+J21,1)] {" &amp; ROUND(F21+H21+J21,1) &amp; "}.")," ")</f>
        <v xml:space="preserve">  </v>
      </c>
    </row>
    <row r="22" spans="1:11" ht="45" customHeight="1" x14ac:dyDescent="0.25">
      <c r="A22" s="2" t="s">
        <v>66</v>
      </c>
      <c r="B22" s="1" t="s">
        <v>67</v>
      </c>
      <c r="C22" s="9"/>
      <c r="D22" s="9"/>
      <c r="E22" s="9"/>
      <c r="F22" s="9"/>
      <c r="G22" s="9"/>
      <c r="H22" s="9"/>
      <c r="I22" s="9"/>
      <c r="J22" s="9"/>
      <c r="K22" s="3" t="str">
        <f>IFERROR(IF(C22=ROUND(E22+G22+I22,1)," "," Стр. 15, Гр. 1 [C22]  д.б. = [Окр(E22+G22+I22,1)] {" &amp; ROUND(E22+G22+I22,1) &amp; "}.")," ") &amp; IFERROR(IF(D22=ROUND(F22+H22+J22,1)," "," Стр. 15, Гр. 2 [D22]  д.б. = [Окр(F22+H22+J22,1)] {" &amp; ROUND(F22+H22+J22,1) &amp; "}.")," ")</f>
        <v xml:space="preserve">  </v>
      </c>
    </row>
    <row r="23" spans="1:11" ht="45" customHeight="1" x14ac:dyDescent="0.25">
      <c r="A23" s="2" t="s">
        <v>68</v>
      </c>
      <c r="B23" s="1" t="s">
        <v>69</v>
      </c>
      <c r="C23" s="9"/>
      <c r="D23" s="9"/>
      <c r="E23" s="9"/>
      <c r="F23" s="9"/>
      <c r="G23" s="9"/>
      <c r="H23" s="9"/>
      <c r="I23" s="9"/>
      <c r="J23" s="9"/>
      <c r="K23" s="3" t="str">
        <f>IFERROR(IF(C23=ROUND(E23+G23+I23,1)," "," Стр. 16, Гр. 1 [C23]  д.б. = [Окр(E23+G23+I23,1)] {" &amp; ROUND(E23+G23+I23,1) &amp; "}.")," ") &amp; IFERROR(IF(D23=ROUND(F23+H23+J23,1)," "," Стр. 16, Гр. 2 [D23]  д.б. = [Окр(F23+H23+J23,1)] {" &amp; ROUND(F23+H23+J23,1) &amp; "}.")," ")</f>
        <v xml:space="preserve">  </v>
      </c>
    </row>
    <row r="24" spans="1:11" ht="45" customHeight="1" x14ac:dyDescent="0.25">
      <c r="A24" s="2" t="s">
        <v>70</v>
      </c>
      <c r="B24" s="1" t="s">
        <v>71</v>
      </c>
      <c r="C24" s="9"/>
      <c r="D24" s="9"/>
      <c r="E24" s="9"/>
      <c r="F24" s="9"/>
      <c r="G24" s="9"/>
      <c r="H24" s="9"/>
      <c r="I24" s="9"/>
      <c r="J24" s="9"/>
      <c r="K24" s="3" t="str">
        <f>IFERROR(IF(C24=ROUND(E24+G24+I24,1)," "," Стр. 17, Гр. 1 [C24]  д.б. = [Окр(E24+G24+I24,1)] {" &amp; ROUND(E24+G24+I24,1) &amp; "}.")," ") &amp; IFERROR(IF(D24=ROUND(F24+H24+J24,1)," "," Стр. 17, Гр. 2 [D24]  д.б. = [Окр(F24+H24+J24,1)] {" &amp; ROUND(F24+H24+J24,1) &amp; "}.")," ")</f>
        <v xml:space="preserve">  </v>
      </c>
    </row>
    <row r="25" spans="1:11" ht="45" customHeight="1" x14ac:dyDescent="0.25">
      <c r="A25" s="2" t="s">
        <v>97</v>
      </c>
      <c r="B25" s="1" t="s">
        <v>73</v>
      </c>
      <c r="C25" s="9"/>
      <c r="D25" s="9"/>
      <c r="E25" s="9"/>
      <c r="F25" s="9"/>
      <c r="G25" s="9"/>
      <c r="H25" s="9"/>
      <c r="I25" s="9"/>
      <c r="J25" s="9"/>
      <c r="K25" s="3" t="str">
        <f>IFERROR(IF(C25=ROUND(E25+G25+I25,1)," "," Стр. 18, Гр. 1 [C25]  д.б. = [Окр(E25+G25+I25,1)] {" &amp; ROUND(E25+G25+I25,1) &amp; "}.")," ") &amp; IFERROR(IF(D25=ROUND(F25+H25+J25,1)," "," Стр. 18, Гр. 2 [D25]  д.б. = [Окр(F25+H25+J25,1)] {" &amp; ROUND(F25+H25+J25,1) &amp; "}.")," ")</f>
        <v xml:space="preserve">  </v>
      </c>
    </row>
    <row r="26" spans="1:11" ht="45" customHeight="1" x14ac:dyDescent="0.25">
      <c r="A26" s="2" t="s">
        <v>74</v>
      </c>
      <c r="B26" s="1" t="s">
        <v>75</v>
      </c>
      <c r="C26" s="9"/>
      <c r="D26" s="9"/>
      <c r="E26" s="9"/>
      <c r="F26" s="9"/>
      <c r="G26" s="9"/>
      <c r="H26" s="9"/>
      <c r="I26" s="9"/>
      <c r="J26" s="9"/>
      <c r="K26" s="3" t="str">
        <f>IFERROR(IF(C26=ROUND(E26+G26+I26,1)," "," Стр. 19, Гр. 1 [C26]  д.б. = [Окр(E26+G26+I26,1)] {" &amp; ROUND(E26+G26+I26,1) &amp; "}.")," ") &amp; IFERROR(IF(D26=ROUND(F26+H26+J26,1)," "," Стр. 19, Гр. 2 [D26]  д.б. = [Окр(F26+H26+J26,1)] {" &amp; ROUND(F26+H26+J26,1) &amp; "}.")," ")</f>
        <v xml:space="preserve">  </v>
      </c>
    </row>
    <row r="27" spans="1:11" ht="45" customHeight="1" x14ac:dyDescent="0.25">
      <c r="A27" s="2" t="s">
        <v>76</v>
      </c>
      <c r="B27" s="1" t="s">
        <v>77</v>
      </c>
      <c r="C27" s="9"/>
      <c r="D27" s="9"/>
      <c r="E27" s="9"/>
      <c r="F27" s="9"/>
      <c r="G27" s="9"/>
      <c r="H27" s="9"/>
      <c r="I27" s="9"/>
      <c r="J27" s="9"/>
      <c r="K27" s="3" t="str">
        <f>IFERROR(IF(C27=ROUND(E27+G27+I27,1)," "," Стр. 20, Гр. 1 [C27]  д.б. = [Окр(E27+G27+I27,1)] {" &amp; ROUND(E27+G27+I27,1) &amp; "}.")," ") &amp; IFERROR(IF(D27=ROUND(F27+H27+J27,1)," "," Стр. 20, Гр. 2 [D27]  д.б. = [Окр(F27+H27+J27,1)] {" &amp; ROUND(F27+H27+J27,1) &amp; "}.")," ")</f>
        <v xml:space="preserve">  </v>
      </c>
    </row>
    <row r="28" spans="1:11" ht="45" customHeight="1" x14ac:dyDescent="0.25">
      <c r="A28" s="2" t="s">
        <v>98</v>
      </c>
      <c r="B28" s="1" t="s">
        <v>79</v>
      </c>
      <c r="C28" s="9"/>
      <c r="D28" s="9"/>
      <c r="E28" s="9"/>
      <c r="F28" s="9"/>
      <c r="G28" s="9"/>
      <c r="H28" s="9"/>
      <c r="I28" s="9"/>
      <c r="J28" s="9"/>
      <c r="K28" s="3" t="str">
        <f>IFERROR(IF(C28=ROUND(E28+G28+I28,1)," "," Стр. 21, Гр. 1 [C28]  д.б. = [Окр(E28+G28+I28,1)] {" &amp; ROUND(E28+G28+I28,1) &amp; "}.")," ") &amp; IFERROR(IF(D28=ROUND(F28+H28+J28,1)," "," Стр. 21, Гр. 2 [D28]  д.б. = [Окр(F28+H28+J28,1)] {" &amp; ROUND(F28+H28+J28,1) &amp; "}.")," ")</f>
        <v xml:space="preserve">  </v>
      </c>
    </row>
    <row r="29" spans="1:11" ht="45" customHeight="1" x14ac:dyDescent="0.25">
      <c r="A29" s="2" t="s">
        <v>80</v>
      </c>
      <c r="B29" s="1" t="s">
        <v>81</v>
      </c>
      <c r="C29" s="9"/>
      <c r="D29" s="9"/>
      <c r="E29" s="9"/>
      <c r="F29" s="9"/>
      <c r="G29" s="9"/>
      <c r="H29" s="9"/>
      <c r="I29" s="9"/>
      <c r="J29" s="9"/>
      <c r="K29" s="3" t="str">
        <f>IFERROR(IF(C29=ROUND(E29+G29+I29,1)," "," Стр. 22, Гр. 1 [C29]  д.б. = [Окр(E29+G29+I29,1)] {" &amp; ROUND(E29+G29+I29,1) &amp; "}.")," ") &amp; IFERROR(IF(D29=ROUND(F29+H29+J29,1)," "," Стр. 22, Гр. 2 [D29]  д.б. = [Окр(F29+H29+J29,1)] {" &amp; ROUND(F29+H29+J29,1) &amp; "}.")," ")</f>
        <v xml:space="preserve">  </v>
      </c>
    </row>
    <row r="31" spans="1:11" x14ac:dyDescent="0.25">
      <c r="A31" s="6" t="s">
        <v>82</v>
      </c>
    </row>
    <row r="32" spans="1:11" ht="75" customHeight="1" x14ac:dyDescent="0.25">
      <c r="A32" s="15" t="s">
        <v>99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 x14ac:dyDescent="0.25">
      <c r="A33" s="6" t="s">
        <v>27</v>
      </c>
    </row>
    <row r="34" spans="1:10" ht="75" customHeight="1" x14ac:dyDescent="0.25">
      <c r="A34" s="12" t="s">
        <v>1</v>
      </c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5">
      <c r="A35" s="6" t="s">
        <v>28</v>
      </c>
    </row>
    <row r="36" spans="1:10" x14ac:dyDescent="0.25">
      <c r="A36" t="s">
        <v>29</v>
      </c>
      <c r="B36" s="12" t="s">
        <v>1</v>
      </c>
      <c r="C36" s="12"/>
      <c r="D36" s="12"/>
      <c r="E36" s="12"/>
    </row>
    <row r="37" spans="1:10" x14ac:dyDescent="0.25">
      <c r="A37" t="s">
        <v>30</v>
      </c>
      <c r="B37" s="12" t="s">
        <v>1</v>
      </c>
      <c r="C37" s="12"/>
      <c r="D37" s="12"/>
      <c r="E37" s="12"/>
    </row>
    <row r="38" spans="1:10" x14ac:dyDescent="0.25">
      <c r="A38" t="s">
        <v>31</v>
      </c>
      <c r="B38" s="12" t="s">
        <v>1</v>
      </c>
      <c r="C38" s="12"/>
      <c r="D38" s="12"/>
      <c r="E38" s="12"/>
    </row>
    <row r="39" spans="1:10" x14ac:dyDescent="0.25">
      <c r="A39" t="s">
        <v>32</v>
      </c>
      <c r="B39" s="12" t="s">
        <v>1</v>
      </c>
      <c r="C39" s="12"/>
      <c r="D39" s="12"/>
      <c r="E39" s="12"/>
    </row>
    <row r="40" spans="1:10" x14ac:dyDescent="0.25">
      <c r="A40" t="s">
        <v>33</v>
      </c>
      <c r="B40" s="12" t="s">
        <v>1</v>
      </c>
      <c r="C40" s="12"/>
      <c r="D40" s="12"/>
      <c r="E40" s="12"/>
    </row>
  </sheetData>
  <sheetProtection password="CF66" sheet="1" objects="1" scenarios="1" formatColumns="0" formatRows="0"/>
  <mergeCells count="19">
    <mergeCell ref="B37:E37"/>
    <mergeCell ref="B38:E38"/>
    <mergeCell ref="B39:E39"/>
    <mergeCell ref="B40:E40"/>
    <mergeCell ref="C7:J7"/>
    <mergeCell ref="C10:J10"/>
    <mergeCell ref="A32:J32"/>
    <mergeCell ref="A34:J34"/>
    <mergeCell ref="B36:E36"/>
    <mergeCell ref="A1:J1"/>
    <mergeCell ref="A2:A5"/>
    <mergeCell ref="B2:B5"/>
    <mergeCell ref="C2:D2"/>
    <mergeCell ref="E2:J2"/>
    <mergeCell ref="C3:C4"/>
    <mergeCell ref="D3:D4"/>
    <mergeCell ref="E3:F3"/>
    <mergeCell ref="G3:H3"/>
    <mergeCell ref="I3:J3"/>
  </mergeCells>
  <conditionalFormatting sqref="C6">
    <cfRule type="cellIs" dxfId="69" priority="1" operator="notEqual">
      <formula>ROUND(E6+G6+I6,1)</formula>
    </cfRule>
  </conditionalFormatting>
  <conditionalFormatting sqref="C6">
    <cfRule type="cellIs" dxfId="68" priority="2" operator="notEqual">
      <formula>ROUND(SUM(C8:C9)+SUM(C15:C19)+SUM(C21:C29),1)</formula>
    </cfRule>
  </conditionalFormatting>
  <conditionalFormatting sqref="D6">
    <cfRule type="cellIs" dxfId="67" priority="3" operator="notEqual">
      <formula>ROUND(F6+H6+J6,1)</formula>
    </cfRule>
  </conditionalFormatting>
  <conditionalFormatting sqref="D6">
    <cfRule type="cellIs" dxfId="66" priority="4" operator="notEqual">
      <formula>ROUND(SUM(D8:D9)+SUM(D15:D19)+SUM(D21:D29),1)</formula>
    </cfRule>
  </conditionalFormatting>
  <conditionalFormatting sqref="E6">
    <cfRule type="cellIs" dxfId="65" priority="5" operator="notEqual">
      <formula>ROUND(SUM(E8:E9)+SUM(E15:E19)+SUM(E21:E29),1)</formula>
    </cfRule>
  </conditionalFormatting>
  <conditionalFormatting sqref="F6">
    <cfRule type="cellIs" dxfId="64" priority="6" operator="notEqual">
      <formula>ROUND(SUM(F8:F9)+SUM(F15:F19)+SUM(F21:F29),1)</formula>
    </cfRule>
  </conditionalFormatting>
  <conditionalFormatting sqref="G6">
    <cfRule type="cellIs" dxfId="63" priority="7" operator="notEqual">
      <formula>ROUND(SUM(G8:G9)+SUM(G15:G19)+SUM(G21:G29),1)</formula>
    </cfRule>
  </conditionalFormatting>
  <conditionalFormatting sqref="H6">
    <cfRule type="cellIs" dxfId="62" priority="8" operator="notEqual">
      <formula>ROUND(SUM(H8:H9)+SUM(H15:H19)+SUM(H21:H29),1)</formula>
    </cfRule>
  </conditionalFormatting>
  <conditionalFormatting sqref="I6">
    <cfRule type="cellIs" dxfId="61" priority="9" operator="notEqual">
      <formula>ROUND(SUM(I8:I9)+SUM(I15:I19)+SUM(I21:I29),1)</formula>
    </cfRule>
  </conditionalFormatting>
  <conditionalFormatting sqref="J6">
    <cfRule type="cellIs" dxfId="60" priority="10" operator="notEqual">
      <formula>ROUND(SUM(J8:J9)+SUM(J15:J19)+SUM(J21:J29),1)</formula>
    </cfRule>
  </conditionalFormatting>
  <conditionalFormatting sqref="C8">
    <cfRule type="cellIs" dxfId="59" priority="11" operator="notEqual">
      <formula>ROUND(E8+G8+I8,1)</formula>
    </cfRule>
  </conditionalFormatting>
  <conditionalFormatting sqref="D8">
    <cfRule type="cellIs" dxfId="58" priority="12" operator="notEqual">
      <formula>ROUND(F8+H8+J8,1)</formula>
    </cfRule>
  </conditionalFormatting>
  <conditionalFormatting sqref="C9">
    <cfRule type="cellIs" dxfId="57" priority="13" operator="notEqual">
      <formula>ROUND(SUM(C11:C14),1)</formula>
    </cfRule>
  </conditionalFormatting>
  <conditionalFormatting sqref="D9">
    <cfRule type="cellIs" dxfId="56" priority="14" operator="notEqual">
      <formula>ROUND(SUM(D11:D14),1)</formula>
    </cfRule>
  </conditionalFormatting>
  <conditionalFormatting sqref="E9">
    <cfRule type="cellIs" dxfId="55" priority="15" operator="notEqual">
      <formula>ROUND(SUM(E11:E14),1)</formula>
    </cfRule>
  </conditionalFormatting>
  <conditionalFormatting sqref="F9">
    <cfRule type="cellIs" dxfId="54" priority="16" operator="notEqual">
      <formula>ROUND(SUM(F11:F14),1)</formula>
    </cfRule>
  </conditionalFormatting>
  <conditionalFormatting sqref="G9">
    <cfRule type="cellIs" dxfId="53" priority="17" operator="notEqual">
      <formula>ROUND(SUM(G11:G14),1)</formula>
    </cfRule>
  </conditionalFormatting>
  <conditionalFormatting sqref="H9">
    <cfRule type="cellIs" dxfId="52" priority="18" operator="notEqual">
      <formula>ROUND(SUM(H11:H14),1)</formula>
    </cfRule>
  </conditionalFormatting>
  <conditionalFormatting sqref="I9">
    <cfRule type="cellIs" dxfId="51" priority="19" operator="notEqual">
      <formula>ROUND(SUM(I11:I14),1)</formula>
    </cfRule>
  </conditionalFormatting>
  <conditionalFormatting sqref="J9">
    <cfRule type="cellIs" dxfId="50" priority="20" operator="notEqual">
      <formula>ROUND(SUM(J11:J14),1)</formula>
    </cfRule>
  </conditionalFormatting>
  <conditionalFormatting sqref="C11">
    <cfRule type="cellIs" dxfId="49" priority="21" operator="notEqual">
      <formula>ROUND(E11+G11+I11,1)</formula>
    </cfRule>
  </conditionalFormatting>
  <conditionalFormatting sqref="D11">
    <cfRule type="cellIs" dxfId="48" priority="22" operator="notEqual">
      <formula>ROUND(F11+H11+J11,1)</formula>
    </cfRule>
  </conditionalFormatting>
  <conditionalFormatting sqref="C12">
    <cfRule type="cellIs" dxfId="47" priority="23" operator="notEqual">
      <formula>ROUND(E12+G12+I12,1)</formula>
    </cfRule>
  </conditionalFormatting>
  <conditionalFormatting sqref="D12">
    <cfRule type="cellIs" dxfId="46" priority="24" operator="notEqual">
      <formula>ROUND(F12+H12+J12,1)</formula>
    </cfRule>
  </conditionalFormatting>
  <conditionalFormatting sqref="C13">
    <cfRule type="cellIs" dxfId="45" priority="25" operator="notEqual">
      <formula>ROUND(E13+G13+I13,1)</formula>
    </cfRule>
  </conditionalFormatting>
  <conditionalFormatting sqref="D13">
    <cfRule type="cellIs" dxfId="44" priority="26" operator="notEqual">
      <formula>ROUND(F13+H13+J13,1)</formula>
    </cfRule>
  </conditionalFormatting>
  <conditionalFormatting sqref="C14">
    <cfRule type="cellIs" dxfId="43" priority="27" operator="notEqual">
      <formula>ROUND(E14+G14+I14,1)</formula>
    </cfRule>
  </conditionalFormatting>
  <conditionalFormatting sqref="D14">
    <cfRule type="cellIs" dxfId="42" priority="28" operator="notEqual">
      <formula>ROUND(F14+H14+J14,1)</formula>
    </cfRule>
  </conditionalFormatting>
  <conditionalFormatting sqref="C15">
    <cfRule type="cellIs" dxfId="41" priority="29" operator="notEqual">
      <formula>ROUND(E15+G15+I15,1)</formula>
    </cfRule>
  </conditionalFormatting>
  <conditionalFormatting sqref="D15">
    <cfRule type="cellIs" dxfId="40" priority="30" operator="notEqual">
      <formula>ROUND(F15+H15+J15,1)</formula>
    </cfRule>
  </conditionalFormatting>
  <conditionalFormatting sqref="C16">
    <cfRule type="cellIs" dxfId="39" priority="31" operator="notEqual">
      <formula>ROUND(E16+G16+I16,1)</formula>
    </cfRule>
  </conditionalFormatting>
  <conditionalFormatting sqref="D16">
    <cfRule type="cellIs" dxfId="38" priority="32" operator="notEqual">
      <formula>ROUND(F16+H16+J16,1)</formula>
    </cfRule>
  </conditionalFormatting>
  <conditionalFormatting sqref="C17">
    <cfRule type="cellIs" dxfId="37" priority="33" operator="notEqual">
      <formula>ROUND(E17+G17+I17,1)</formula>
    </cfRule>
  </conditionalFormatting>
  <conditionalFormatting sqref="D17">
    <cfRule type="cellIs" dxfId="36" priority="34" operator="notEqual">
      <formula>ROUND(F17+H17+J17,1)</formula>
    </cfRule>
  </conditionalFormatting>
  <conditionalFormatting sqref="C18">
    <cfRule type="cellIs" dxfId="35" priority="35" operator="notEqual">
      <formula>ROUND(E18+G18+I18,1)</formula>
    </cfRule>
  </conditionalFormatting>
  <conditionalFormatting sqref="D18">
    <cfRule type="cellIs" dxfId="34" priority="36" operator="notEqual">
      <formula>ROUND(F18+H18+J18,1)</formula>
    </cfRule>
  </conditionalFormatting>
  <conditionalFormatting sqref="C19">
    <cfRule type="cellIs" dxfId="33" priority="37" operator="notEqual">
      <formula>ROUND(E19+G19+I19,1)</formula>
    </cfRule>
  </conditionalFormatting>
  <conditionalFormatting sqref="D19">
    <cfRule type="cellIs" dxfId="32" priority="38" operator="notEqual">
      <formula>ROUND(F19+H19+J19,1)</formula>
    </cfRule>
  </conditionalFormatting>
  <conditionalFormatting sqref="C20">
    <cfRule type="cellIs" dxfId="31" priority="39" operator="notEqual">
      <formula>ROUND(E20+G20+I20,1)</formula>
    </cfRule>
  </conditionalFormatting>
  <conditionalFormatting sqref="C20">
    <cfRule type="cellIs" dxfId="30" priority="40" operator="greaterThanOrEqual">
      <formula>C19</formula>
    </cfRule>
  </conditionalFormatting>
  <conditionalFormatting sqref="D20">
    <cfRule type="cellIs" dxfId="29" priority="41" operator="notEqual">
      <formula>ROUND(F20+H20+J20,1)</formula>
    </cfRule>
  </conditionalFormatting>
  <conditionalFormatting sqref="D20">
    <cfRule type="cellIs" dxfId="28" priority="42" operator="greaterThanOrEqual">
      <formula>D19</formula>
    </cfRule>
  </conditionalFormatting>
  <conditionalFormatting sqref="E20">
    <cfRule type="cellIs" dxfId="27" priority="43" operator="greaterThanOrEqual">
      <formula>E19</formula>
    </cfRule>
  </conditionalFormatting>
  <conditionalFormatting sqref="F20">
    <cfRule type="cellIs" dxfId="26" priority="44" operator="greaterThanOrEqual">
      <formula>F19</formula>
    </cfRule>
  </conditionalFormatting>
  <conditionalFormatting sqref="G20">
    <cfRule type="cellIs" dxfId="25" priority="45" operator="greaterThanOrEqual">
      <formula>G19</formula>
    </cfRule>
  </conditionalFormatting>
  <conditionalFormatting sqref="H20">
    <cfRule type="cellIs" dxfId="24" priority="46" operator="greaterThanOrEqual">
      <formula>H19</formula>
    </cfRule>
  </conditionalFormatting>
  <conditionalFormatting sqref="I20">
    <cfRule type="cellIs" dxfId="23" priority="47" operator="greaterThanOrEqual">
      <formula>I19</formula>
    </cfRule>
  </conditionalFormatting>
  <conditionalFormatting sqref="J20">
    <cfRule type="cellIs" dxfId="22" priority="48" operator="greaterThanOrEqual">
      <formula>J19</formula>
    </cfRule>
  </conditionalFormatting>
  <conditionalFormatting sqref="C21">
    <cfRule type="cellIs" dxfId="21" priority="49" operator="notEqual">
      <formula>ROUND(E21+G21+I21,1)</formula>
    </cfRule>
  </conditionalFormatting>
  <conditionalFormatting sqref="D21">
    <cfRule type="cellIs" dxfId="20" priority="50" operator="notEqual">
      <formula>ROUND(F21+H21+J21,1)</formula>
    </cfRule>
  </conditionalFormatting>
  <conditionalFormatting sqref="C22">
    <cfRule type="cellIs" dxfId="19" priority="51" operator="notEqual">
      <formula>ROUND(E22+G22+I22,1)</formula>
    </cfRule>
  </conditionalFormatting>
  <conditionalFormatting sqref="D22">
    <cfRule type="cellIs" dxfId="18" priority="52" operator="notEqual">
      <formula>ROUND(F22+H22+J22,1)</formula>
    </cfRule>
  </conditionalFormatting>
  <conditionalFormatting sqref="C23">
    <cfRule type="cellIs" dxfId="17" priority="53" operator="notEqual">
      <formula>ROUND(E23+G23+I23,1)</formula>
    </cfRule>
  </conditionalFormatting>
  <conditionalFormatting sqref="D23">
    <cfRule type="cellIs" dxfId="16" priority="54" operator="notEqual">
      <formula>ROUND(F23+H23+J23,1)</formula>
    </cfRule>
  </conditionalFormatting>
  <conditionalFormatting sqref="C24">
    <cfRule type="cellIs" dxfId="15" priority="55" operator="notEqual">
      <formula>ROUND(E24+G24+I24,1)</formula>
    </cfRule>
  </conditionalFormatting>
  <conditionalFormatting sqref="D24">
    <cfRule type="cellIs" dxfId="14" priority="56" operator="notEqual">
      <formula>ROUND(F24+H24+J24,1)</formula>
    </cfRule>
  </conditionalFormatting>
  <conditionalFormatting sqref="C25">
    <cfRule type="cellIs" dxfId="13" priority="57" operator="notEqual">
      <formula>ROUND(E25+G25+I25,1)</formula>
    </cfRule>
  </conditionalFormatting>
  <conditionalFormatting sqref="D25">
    <cfRule type="cellIs" dxfId="12" priority="58" operator="notEqual">
      <formula>ROUND(F25+H25+J25,1)</formula>
    </cfRule>
  </conditionalFormatting>
  <conditionalFormatting sqref="C26">
    <cfRule type="cellIs" dxfId="11" priority="59" operator="notEqual">
      <formula>ROUND(E26+G26+I26,1)</formula>
    </cfRule>
  </conditionalFormatting>
  <conditionalFormatting sqref="D26">
    <cfRule type="cellIs" dxfId="10" priority="60" operator="notEqual">
      <formula>ROUND(F26+H26+J26,1)</formula>
    </cfRule>
  </conditionalFormatting>
  <conditionalFormatting sqref="C27">
    <cfRule type="cellIs" dxfId="9" priority="61" operator="notEqual">
      <formula>ROUND(E27+G27+I27,1)</formula>
    </cfRule>
  </conditionalFormatting>
  <conditionalFormatting sqref="D27">
    <cfRule type="cellIs" dxfId="8" priority="62" operator="notEqual">
      <formula>ROUND(F27+H27+J27,1)</formula>
    </cfRule>
  </conditionalFormatting>
  <conditionalFormatting sqref="C28">
    <cfRule type="cellIs" dxfId="7" priority="63" operator="notEqual">
      <formula>ROUND(E28+G28+I28,1)</formula>
    </cfRule>
  </conditionalFormatting>
  <conditionalFormatting sqref="D28">
    <cfRule type="cellIs" dxfId="6" priority="64" operator="notEqual">
      <formula>ROUND(F28+H28+J28,1)</formula>
    </cfRule>
  </conditionalFormatting>
  <conditionalFormatting sqref="C29">
    <cfRule type="cellIs" dxfId="5" priority="65" operator="notEqual">
      <formula>ROUND(E29+G29+I29,1)</formula>
    </cfRule>
  </conditionalFormatting>
  <conditionalFormatting sqref="D29">
    <cfRule type="cellIs" dxfId="4" priority="66" operator="notEqual">
      <formula>ROUND(F29+H29+J29,1)</formula>
    </cfRule>
  </conditionalFormatting>
  <printOptions horizontalCentered="1"/>
  <pageMargins left="0.7" right="0.7" top="0.75" bottom="0.75" header="0.3" footer="0.3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workbookViewId="0"/>
  </sheetViews>
  <sheetFormatPr defaultRowHeight="15" x14ac:dyDescent="0.25"/>
  <cols>
    <col min="1" max="1" width="91.85546875" customWidth="1"/>
    <col min="2" max="2" width="10" customWidth="1"/>
    <col min="7" max="7" width="250" customWidth="1"/>
  </cols>
  <sheetData>
    <row r="1" spans="1:7" ht="50.1" customHeight="1" x14ac:dyDescent="0.25">
      <c r="A1" s="10" t="s">
        <v>100</v>
      </c>
      <c r="B1" s="11"/>
      <c r="C1" s="11"/>
      <c r="D1" s="11"/>
      <c r="E1" s="11"/>
      <c r="F1" s="11"/>
    </row>
    <row r="2" spans="1:7" x14ac:dyDescent="0.25">
      <c r="A2" s="13" t="s">
        <v>15</v>
      </c>
      <c r="B2" s="13" t="s">
        <v>16</v>
      </c>
      <c r="C2" s="13" t="s">
        <v>101</v>
      </c>
      <c r="D2" s="13"/>
      <c r="E2" s="13" t="s">
        <v>102</v>
      </c>
      <c r="F2" s="13"/>
    </row>
    <row r="3" spans="1:7" x14ac:dyDescent="0.25">
      <c r="A3" s="13"/>
      <c r="B3" s="13"/>
      <c r="C3" s="1" t="str">
        <f>""&amp;YEAR(Титул!B8)+0&amp;""</f>
        <v>2025</v>
      </c>
      <c r="D3" s="1" t="str">
        <f>""&amp;YEAR(Титул!B8)-1&amp;""</f>
        <v>2024</v>
      </c>
      <c r="E3" s="1" t="str">
        <f>""&amp;YEAR(Титул!B8)+0&amp;""</f>
        <v>2025</v>
      </c>
      <c r="F3" s="1" t="str">
        <f>""&amp;YEAR(Титул!B8)-1&amp;""</f>
        <v>2024</v>
      </c>
    </row>
    <row r="4" spans="1:7" x14ac:dyDescent="0.25">
      <c r="A4" s="13"/>
      <c r="B4" s="13"/>
      <c r="C4" s="1" t="s">
        <v>17</v>
      </c>
      <c r="D4" s="1" t="s">
        <v>37</v>
      </c>
      <c r="E4" s="1" t="s">
        <v>38</v>
      </c>
      <c r="F4" s="1" t="s">
        <v>39</v>
      </c>
    </row>
    <row r="5" spans="1:7" ht="45" customHeight="1" x14ac:dyDescent="0.25">
      <c r="A5" s="2" t="s">
        <v>94</v>
      </c>
      <c r="B5" s="1" t="s">
        <v>19</v>
      </c>
      <c r="C5" s="9"/>
      <c r="D5" s="9"/>
      <c r="E5" s="9"/>
      <c r="F5" s="9"/>
    </row>
    <row r="6" spans="1:7" ht="45" customHeight="1" x14ac:dyDescent="0.25">
      <c r="A6" s="2" t="s">
        <v>41</v>
      </c>
      <c r="B6" s="1"/>
      <c r="C6" s="14"/>
      <c r="D6" s="14"/>
      <c r="E6" s="14"/>
      <c r="F6" s="14"/>
    </row>
    <row r="7" spans="1:7" ht="45" customHeight="1" x14ac:dyDescent="0.25">
      <c r="A7" s="2" t="s">
        <v>103</v>
      </c>
      <c r="B7" s="1" t="s">
        <v>22</v>
      </c>
      <c r="C7" s="9"/>
      <c r="D7" s="9"/>
      <c r="E7" s="9"/>
      <c r="F7" s="9"/>
    </row>
    <row r="8" spans="1:7" ht="45" customHeight="1" x14ac:dyDescent="0.25">
      <c r="A8" s="2" t="s">
        <v>104</v>
      </c>
      <c r="B8" s="1" t="s">
        <v>24</v>
      </c>
      <c r="C8" s="9"/>
      <c r="D8" s="9"/>
      <c r="E8" s="9"/>
      <c r="F8" s="9"/>
      <c r="G8" s="3" t="str">
        <f>IFERROR(IF(C8=ROUND(SUM(C10:C13),1)," "," Стр. 03, Гр. 1 [C8]  д.б. = [Окр(Сум(C10:C13),1)] {" &amp; ROUND(SUM(C10:C13),1) &amp; "}.")," ") &amp; IFERROR(IF(D8=ROUND(SUM(D10:D13),1)," "," Стр. 03, Гр. 2 [D8]  д.б. = [Окр(Сум(D10:D13),1)] {" &amp; ROUND(SUM(D10:D13),1) &amp; "}.")," ") &amp; IFERROR(IF(E8=ROUND(SUM(E10:E13),1)," "," Стр. 03, Гр. 3 [E8]  д.б. = [Окр(Сум(E10:E13),1)] {" &amp; ROUND(SUM(E10:E13),1) &amp; "}.")," ") &amp; IFERROR(IF(F8=ROUND(SUM(F10:F13),1)," "," Стр. 03, Гр. 4 [F8]  д.б. = [Окр(Сум(F10:F13),1)] {" &amp; ROUND(SUM(F10:F13),1) &amp; "}.")," ")</f>
        <v xml:space="preserve">    </v>
      </c>
    </row>
    <row r="9" spans="1:7" ht="45" customHeight="1" x14ac:dyDescent="0.25">
      <c r="A9" s="2" t="s">
        <v>41</v>
      </c>
      <c r="B9" s="1"/>
      <c r="C9" s="14"/>
      <c r="D9" s="14"/>
      <c r="E9" s="14"/>
      <c r="F9" s="14"/>
    </row>
    <row r="10" spans="1:7" ht="45" customHeight="1" x14ac:dyDescent="0.25">
      <c r="A10" s="2" t="s">
        <v>105</v>
      </c>
      <c r="B10" s="1" t="s">
        <v>26</v>
      </c>
      <c r="C10" s="9"/>
      <c r="D10" s="9"/>
      <c r="E10" s="9"/>
      <c r="F10" s="9"/>
    </row>
    <row r="11" spans="1:7" ht="45" customHeight="1" x14ac:dyDescent="0.25">
      <c r="A11" s="2" t="s">
        <v>106</v>
      </c>
      <c r="B11" s="1" t="s">
        <v>47</v>
      </c>
      <c r="C11" s="9"/>
      <c r="D11" s="9"/>
      <c r="E11" s="9"/>
      <c r="F11" s="9"/>
    </row>
    <row r="12" spans="1:7" ht="45" customHeight="1" x14ac:dyDescent="0.25">
      <c r="A12" s="2" t="s">
        <v>107</v>
      </c>
      <c r="B12" s="1" t="s">
        <v>49</v>
      </c>
      <c r="C12" s="9"/>
      <c r="D12" s="9"/>
      <c r="E12" s="9"/>
      <c r="F12" s="9"/>
    </row>
    <row r="13" spans="1:7" ht="45" customHeight="1" x14ac:dyDescent="0.25">
      <c r="A13" s="2" t="s">
        <v>108</v>
      </c>
      <c r="B13" s="1" t="s">
        <v>51</v>
      </c>
      <c r="C13" s="9"/>
      <c r="D13" s="9"/>
      <c r="E13" s="9"/>
      <c r="F13" s="9"/>
    </row>
    <row r="14" spans="1:7" ht="45" customHeight="1" x14ac:dyDescent="0.25">
      <c r="A14" s="2" t="s">
        <v>109</v>
      </c>
      <c r="B14" s="1" t="s">
        <v>53</v>
      </c>
      <c r="C14" s="9"/>
      <c r="D14" s="9"/>
      <c r="E14" s="9"/>
      <c r="F14" s="9"/>
    </row>
    <row r="15" spans="1:7" ht="45" customHeight="1" x14ac:dyDescent="0.25">
      <c r="A15" s="2" t="s">
        <v>110</v>
      </c>
      <c r="B15" s="1" t="s">
        <v>55</v>
      </c>
      <c r="C15" s="9"/>
      <c r="D15" s="9"/>
      <c r="E15" s="9"/>
      <c r="F15" s="9"/>
    </row>
    <row r="16" spans="1:7" ht="45" customHeight="1" x14ac:dyDescent="0.25">
      <c r="A16" s="2" t="s">
        <v>111</v>
      </c>
      <c r="B16" s="1" t="s">
        <v>57</v>
      </c>
      <c r="C16" s="9"/>
      <c r="D16" s="9"/>
      <c r="E16" s="9"/>
      <c r="F16" s="9"/>
    </row>
    <row r="17" spans="1:6" ht="45" customHeight="1" x14ac:dyDescent="0.25">
      <c r="A17" s="2" t="s">
        <v>112</v>
      </c>
      <c r="B17" s="1" t="s">
        <v>59</v>
      </c>
      <c r="C17" s="9"/>
      <c r="D17" s="9"/>
      <c r="E17" s="9"/>
      <c r="F17" s="9"/>
    </row>
    <row r="18" spans="1:6" ht="45" customHeight="1" x14ac:dyDescent="0.25">
      <c r="A18" s="2" t="s">
        <v>113</v>
      </c>
      <c r="B18" s="1" t="s">
        <v>61</v>
      </c>
      <c r="C18" s="9"/>
      <c r="D18" s="9"/>
      <c r="E18" s="9"/>
      <c r="F18" s="9"/>
    </row>
    <row r="19" spans="1:6" ht="45" customHeight="1" x14ac:dyDescent="0.25">
      <c r="A19" s="2" t="s">
        <v>96</v>
      </c>
      <c r="B19" s="1" t="s">
        <v>63</v>
      </c>
      <c r="C19" s="9"/>
      <c r="D19" s="9"/>
      <c r="E19" s="9"/>
      <c r="F19" s="9"/>
    </row>
    <row r="20" spans="1:6" ht="45" customHeight="1" x14ac:dyDescent="0.25">
      <c r="A20" s="2" t="s">
        <v>114</v>
      </c>
      <c r="B20" s="1" t="s">
        <v>65</v>
      </c>
      <c r="C20" s="9"/>
      <c r="D20" s="9"/>
      <c r="E20" s="9"/>
      <c r="F20" s="9"/>
    </row>
    <row r="21" spans="1:6" ht="45" customHeight="1" x14ac:dyDescent="0.25">
      <c r="A21" s="2" t="s">
        <v>115</v>
      </c>
      <c r="B21" s="1" t="s">
        <v>67</v>
      </c>
      <c r="C21" s="9"/>
      <c r="D21" s="9"/>
      <c r="E21" s="9"/>
      <c r="F21" s="9"/>
    </row>
    <row r="22" spans="1:6" ht="45" customHeight="1" x14ac:dyDescent="0.25">
      <c r="A22" s="2" t="s">
        <v>116</v>
      </c>
      <c r="B22" s="1" t="s">
        <v>69</v>
      </c>
      <c r="C22" s="9"/>
      <c r="D22" s="9"/>
      <c r="E22" s="9"/>
      <c r="F22" s="9"/>
    </row>
    <row r="23" spans="1:6" ht="45" customHeight="1" x14ac:dyDescent="0.25">
      <c r="A23" s="2" t="s">
        <v>117</v>
      </c>
      <c r="B23" s="1" t="s">
        <v>71</v>
      </c>
      <c r="C23" s="9"/>
      <c r="D23" s="9"/>
      <c r="E23" s="9"/>
      <c r="F23" s="9"/>
    </row>
    <row r="24" spans="1:6" ht="45" customHeight="1" x14ac:dyDescent="0.25">
      <c r="A24" s="2" t="s">
        <v>118</v>
      </c>
      <c r="B24" s="1" t="s">
        <v>73</v>
      </c>
      <c r="C24" s="9"/>
      <c r="D24" s="9"/>
      <c r="E24" s="9"/>
      <c r="F24" s="9"/>
    </row>
    <row r="25" spans="1:6" ht="45" customHeight="1" x14ac:dyDescent="0.25">
      <c r="A25" s="2" t="s">
        <v>119</v>
      </c>
      <c r="B25" s="1" t="s">
        <v>75</v>
      </c>
      <c r="C25" s="9"/>
      <c r="D25" s="9"/>
      <c r="E25" s="9"/>
      <c r="F25" s="9"/>
    </row>
    <row r="26" spans="1:6" ht="45" customHeight="1" x14ac:dyDescent="0.25">
      <c r="A26" s="2" t="s">
        <v>120</v>
      </c>
      <c r="B26" s="1" t="s">
        <v>77</v>
      </c>
      <c r="C26" s="9"/>
      <c r="D26" s="9"/>
      <c r="E26" s="9"/>
      <c r="F26" s="9"/>
    </row>
    <row r="27" spans="1:6" ht="45" customHeight="1" x14ac:dyDescent="0.25">
      <c r="A27" s="2" t="s">
        <v>121</v>
      </c>
      <c r="B27" s="1" t="s">
        <v>79</v>
      </c>
      <c r="C27" s="9"/>
      <c r="D27" s="9"/>
      <c r="E27" s="9"/>
      <c r="F27" s="9"/>
    </row>
    <row r="28" spans="1:6" ht="45" customHeight="1" x14ac:dyDescent="0.25">
      <c r="A28" s="2" t="s">
        <v>122</v>
      </c>
      <c r="B28" s="1" t="s">
        <v>81</v>
      </c>
      <c r="C28" s="9"/>
      <c r="D28" s="9"/>
      <c r="E28" s="9"/>
      <c r="F28" s="9"/>
    </row>
    <row r="30" spans="1:6" x14ac:dyDescent="0.25">
      <c r="A30" s="6" t="s">
        <v>82</v>
      </c>
    </row>
    <row r="31" spans="1:6" ht="75" customHeight="1" x14ac:dyDescent="0.25">
      <c r="A31" s="15" t="s">
        <v>123</v>
      </c>
      <c r="B31" s="15"/>
      <c r="C31" s="15"/>
      <c r="D31" s="15"/>
      <c r="E31" s="15"/>
      <c r="F31" s="15"/>
    </row>
    <row r="32" spans="1:6" x14ac:dyDescent="0.25">
      <c r="A32" s="6" t="s">
        <v>27</v>
      </c>
    </row>
    <row r="33" spans="1:6" ht="75" customHeight="1" x14ac:dyDescent="0.25">
      <c r="A33" s="12" t="s">
        <v>1</v>
      </c>
      <c r="B33" s="12"/>
      <c r="C33" s="12"/>
      <c r="D33" s="12"/>
      <c r="E33" s="12"/>
      <c r="F33" s="12"/>
    </row>
    <row r="34" spans="1:6" x14ac:dyDescent="0.25">
      <c r="A34" s="6" t="s">
        <v>28</v>
      </c>
    </row>
    <row r="35" spans="1:6" x14ac:dyDescent="0.25">
      <c r="A35" t="s">
        <v>29</v>
      </c>
      <c r="B35" s="12" t="s">
        <v>1</v>
      </c>
      <c r="C35" s="12"/>
      <c r="D35" s="12"/>
      <c r="E35" s="12"/>
    </row>
    <row r="36" spans="1:6" x14ac:dyDescent="0.25">
      <c r="A36" t="s">
        <v>30</v>
      </c>
      <c r="B36" s="12" t="s">
        <v>1</v>
      </c>
      <c r="C36" s="12"/>
      <c r="D36" s="12"/>
      <c r="E36" s="12"/>
    </row>
    <row r="37" spans="1:6" x14ac:dyDescent="0.25">
      <c r="A37" t="s">
        <v>31</v>
      </c>
      <c r="B37" s="12" t="s">
        <v>1</v>
      </c>
      <c r="C37" s="12"/>
      <c r="D37" s="12"/>
      <c r="E37" s="12"/>
    </row>
    <row r="38" spans="1:6" x14ac:dyDescent="0.25">
      <c r="A38" t="s">
        <v>32</v>
      </c>
      <c r="B38" s="12" t="s">
        <v>1</v>
      </c>
      <c r="C38" s="12"/>
      <c r="D38" s="12"/>
      <c r="E38" s="12"/>
    </row>
    <row r="39" spans="1:6" x14ac:dyDescent="0.25">
      <c r="A39" t="s">
        <v>33</v>
      </c>
      <c r="B39" s="12" t="s">
        <v>1</v>
      </c>
      <c r="C39" s="12"/>
      <c r="D39" s="12"/>
      <c r="E39" s="12"/>
    </row>
  </sheetData>
  <sheetProtection password="CF66" sheet="1" objects="1" scenarios="1" formatColumns="0" formatRows="0"/>
  <mergeCells count="14">
    <mergeCell ref="B36:E36"/>
    <mergeCell ref="B37:E37"/>
    <mergeCell ref="B38:E38"/>
    <mergeCell ref="B39:E39"/>
    <mergeCell ref="C6:F6"/>
    <mergeCell ref="C9:F9"/>
    <mergeCell ref="A31:F31"/>
    <mergeCell ref="A33:F33"/>
    <mergeCell ref="B35:E35"/>
    <mergeCell ref="A1:F1"/>
    <mergeCell ref="A2:A4"/>
    <mergeCell ref="B2:B4"/>
    <mergeCell ref="C2:D2"/>
    <mergeCell ref="E2:F2"/>
  </mergeCells>
  <conditionalFormatting sqref="C8">
    <cfRule type="cellIs" dxfId="3" priority="1" operator="notEqual">
      <formula>ROUND(SUM(C10:C13),1)</formula>
    </cfRule>
  </conditionalFormatting>
  <conditionalFormatting sqref="D8">
    <cfRule type="cellIs" dxfId="2" priority="2" operator="notEqual">
      <formula>ROUND(SUM(D10:D13),1)</formula>
    </cfRule>
  </conditionalFormatting>
  <conditionalFormatting sqref="E8">
    <cfRule type="cellIs" dxfId="1" priority="3" operator="notEqual">
      <formula>ROUND(SUM(E10:E13),1)</formula>
    </cfRule>
  </conditionalFormatting>
  <conditionalFormatting sqref="F8">
    <cfRule type="cellIs" dxfId="0" priority="4" operator="notEqual">
      <formula>ROUND(SUM(F10:F13),1)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</vt:lpstr>
      <vt:lpstr>Раздел 1</vt:lpstr>
      <vt:lpstr>Раздел 3</vt:lpstr>
      <vt:lpstr>Раздел 5</vt:lpstr>
      <vt:lpstr>Раздел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2022-11-23T10:06:26Z</dcterms:created>
  <dcterms:modified xsi:type="dcterms:W3CDTF">2025-12-11T07:32:52Z</dcterms:modified>
</cp:coreProperties>
</file>