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P47" i="2" l="1"/>
  <c r="P44" i="2"/>
  <c r="P27" i="2"/>
  <c r="P26" i="2"/>
  <c r="P22" i="2"/>
  <c r="P21" i="2"/>
  <c r="P17" i="2"/>
  <c r="P16" i="2"/>
  <c r="P6" i="2"/>
  <c r="P5" i="2"/>
  <c r="D2" i="2"/>
  <c r="C2" i="2"/>
</calcChain>
</file>

<file path=xl/sharedStrings.xml><?xml version="1.0" encoding="utf-8"?>
<sst xmlns="http://schemas.openxmlformats.org/spreadsheetml/2006/main" count="147" uniqueCount="116">
  <si>
    <t>Код страны:</t>
  </si>
  <si>
    <t/>
  </si>
  <si>
    <t>Страна:</t>
  </si>
  <si>
    <t>Код шаблона</t>
  </si>
  <si>
    <t>S12.2.6</t>
  </si>
  <si>
    <t>Название секции</t>
  </si>
  <si>
    <t>S12.Вопросник № 02 по статистике финансов</t>
  </si>
  <si>
    <t>Название формы</t>
  </si>
  <si>
    <t>2.6.Основные показатели деятельности кредитных организаций (на конец месяца)</t>
  </si>
  <si>
    <t>Версия шаблона</t>
  </si>
  <si>
    <t>2023</t>
  </si>
  <si>
    <t>Период формы/дата предоставления</t>
  </si>
  <si>
    <t>Месяц, 30 числа второго месяца, следующего за отчетным периодом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</si>
  <si>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</si>
  <si>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</si>
  <si>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</si>
  <si>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</si>
  <si>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</si>
  <si>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</si>
  <si>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</si>
  <si>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</si>
  <si>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</si>
  <si>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</si>
  <si>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</si>
  <si>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</si>
  <si>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</si>
  <si>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</si>
  <si>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</si>
  <si>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</si>
  <si>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</si>
  <si>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</si>
  <si>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</si>
  <si>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</si>
  <si>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</si>
  <si>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</si>
  <si>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</si>
  <si>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</si>
  <si>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</si>
  <si>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</si>
  <si>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</si>
  <si>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</si>
  <si>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1. Кредиты, предоставленные кредитными организациями нефинансовым, финансовым (кроме кредитных) организациям и физическим лицам (включая иностранную валюту в пересчете в национальную валюту)</t>
  </si>
  <si>
    <t>01</t>
  </si>
  <si>
    <t>      из них: просроченные</t>
  </si>
  <si>
    <t>02</t>
  </si>
  <si>
    <t>            в национальной валюте</t>
  </si>
  <si>
    <t>03</t>
  </si>
  <si>
    <t>            в иностранной валюте</t>
  </si>
  <si>
    <t>04</t>
  </si>
  <si>
    <t>   Из общего объема кредитов, предоставленных кредитными организациями нефинансовым, финансовым (кроме кредитных) организациям и физическим лицам</t>
  </si>
  <si>
    <t>      краткосрочные</t>
  </si>
  <si>
    <t>05</t>
  </si>
  <si>
    <t>      долгосрочные</t>
  </si>
  <si>
    <t>06</t>
  </si>
  <si>
    <t>      в национальной валюте</t>
  </si>
  <si>
    <t>07</t>
  </si>
  <si>
    <t>      в иностранной валюте</t>
  </si>
  <si>
    <t>08</t>
  </si>
  <si>
    <t>      Кредиты, предоставленные нефинансовым организациям</t>
  </si>
  <si>
    <t>09</t>
  </si>
  <si>
    <t>         из них: просроченные</t>
  </si>
  <si>
    <t>         Из объема кредитов, предоставленных нефинансовым организациям</t>
  </si>
  <si>
    <t>      Кредиты, предоставленные физическим лицам</t>
  </si>
  <si>
    <t>14</t>
  </si>
  <si>
    <t>         Из объема кредитов, предоставленных физическим лицам</t>
  </si>
  <si>
    <t>15</t>
  </si>
  <si>
    <t>16</t>
  </si>
  <si>
    <t>      Кредиты, предоставленные финансовым (кроме кредитных) организациям</t>
  </si>
  <si>
    <t>17</t>
  </si>
  <si>
    <t>18</t>
  </si>
  <si>
    <t>         Из объема кредитов, предоставленных финансовым (кроме кредитных) организациям</t>
  </si>
  <si>
    <t>19</t>
  </si>
  <si>
    <t>20</t>
  </si>
  <si>
    <t>2. Ставка рефинансирования, в процентах годовых</t>
  </si>
  <si>
    <t>21</t>
  </si>
  <si>
    <t>3. Средневзвешенная процентная ставка по новым кредитам экономике (за месяц), в процентах годовых</t>
  </si>
  <si>
    <t>   -- в национальной валюте</t>
  </si>
  <si>
    <t>22</t>
  </si>
  <si>
    <t>   -- в иностранной валюте</t>
  </si>
  <si>
    <t>23</t>
  </si>
  <si>
    <t>                     в том числе:</t>
  </si>
  <si>
    <t>3.1 по кредитам нефинансовым организациям</t>
  </si>
  <si>
    <t>      - в национальной валюте</t>
  </si>
  <si>
    <t>24</t>
  </si>
  <si>
    <t>      - в иностранной валюте</t>
  </si>
  <si>
    <t>25</t>
  </si>
  <si>
    <t>   3.2 по кредитам физическим лицам</t>
  </si>
  <si>
    <t>26</t>
  </si>
  <si>
    <t>27</t>
  </si>
  <si>
    <t>4. Количество кредитных организаций, действующих на территории страны, единиц</t>
  </si>
  <si>
    <t>28</t>
  </si>
  <si>
    <t>коммерческих банков</t>
  </si>
  <si>
    <t>29</t>
  </si>
  <si>
    <t>5. Количество филиалов действующих кредитных организаций, единиц</t>
  </si>
  <si>
    <t>30</t>
  </si>
  <si>
    <t>   коммерческих банков</t>
  </si>
  <si>
    <t>31</t>
  </si>
  <si>
    <t>6. Уставный капитал действующих кредитных организаций</t>
  </si>
  <si>
    <t>32</t>
  </si>
  <si>
    <t>33</t>
  </si>
  <si>
    <t>7. Активы кредитных организаций</t>
  </si>
  <si>
    <t>34</t>
  </si>
  <si>
    <t>35</t>
  </si>
  <si>
    <t>8. Прибыль/убыток кредитных организаций до налогообложения</t>
  </si>
  <si>
    <t>36</t>
  </si>
  <si>
    <t>                     в том числе</t>
  </si>
  <si>
    <t>37</t>
  </si>
  <si>
    <t>Примечание</t>
  </si>
  <si>
    <t>Показываются кредиты, предоставленные резидентам.
Значность: с десятичным знаком (1 знак после запятой).
1) На конец соответствующего месяца предыдущего года. 
Азербайджан - млн. манатов, Армения - млрд. драмов, Беларусь - млн. 
белорусских рублей, Казахстан - млрд. тенге, Кыргызстан - млн. сомов, 
Молдова - млн. леев, Россия - млрд. рублей, Таджикистан - млн. сомони, 
Туркменистан - млн. туркменских манатов, Узбекистан - млрд. сумов, Украина - 
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</si>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</sst>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5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46053.443032407406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showGridLines="0" workbookViewId="0"/>
  </sheetViews>
  <sheetFormatPr defaultRowHeight="15" x14ac:dyDescent="0.25"/>
  <cols>
    <col min="1" max="1" width="213.5703125" customWidth="1"/>
    <col min="2" max="2" width="10" customWidth="1"/>
    <col min="16" max="16" width="250" customWidth="1"/>
  </cols>
  <sheetData>
    <row r="1" spans="1:16" ht="50.1" customHeight="1" x14ac:dyDescent="0.25">
      <c r="A1" s="11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 x14ac:dyDescent="0.25">
      <c r="A2" s="13" t="s">
        <v>15</v>
      </c>
      <c r="B2" s="13" t="s">
        <v>16</v>
      </c>
      <c r="C2" s="13" t="str">
        <f>""&amp;YEAR(Титул!B8)-1&amp;" 1)"</f>
        <v>2025 1)</v>
      </c>
      <c r="D2" s="13" t="str">
        <f>""&amp;YEAR(Титул!B8)+0&amp;""</f>
        <v>2026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6" x14ac:dyDescent="0.25">
      <c r="A3" s="13"/>
      <c r="B3" s="13"/>
      <c r="C3" s="13"/>
      <c r="D3" s="1" t="s">
        <v>17</v>
      </c>
      <c r="E3" s="1" t="s">
        <v>18</v>
      </c>
      <c r="F3" s="1" t="s">
        <v>19</v>
      </c>
      <c r="G3" s="1" t="s">
        <v>20</v>
      </c>
      <c r="H3" s="1" t="s">
        <v>21</v>
      </c>
      <c r="I3" s="1" t="s">
        <v>22</v>
      </c>
      <c r="J3" s="1" t="s">
        <v>23</v>
      </c>
      <c r="K3" s="1" t="s">
        <v>24</v>
      </c>
      <c r="L3" s="1" t="s">
        <v>25</v>
      </c>
      <c r="M3" s="1" t="s">
        <v>26</v>
      </c>
      <c r="N3" s="1" t="s">
        <v>27</v>
      </c>
      <c r="O3" s="1" t="s">
        <v>28</v>
      </c>
    </row>
    <row r="4" spans="1:16" x14ac:dyDescent="0.25">
      <c r="A4" s="13"/>
      <c r="B4" s="13"/>
      <c r="C4" s="1" t="s">
        <v>14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36</v>
      </c>
      <c r="L4" s="1" t="s">
        <v>37</v>
      </c>
      <c r="M4" s="1" t="s">
        <v>38</v>
      </c>
      <c r="N4" s="1" t="s">
        <v>39</v>
      </c>
      <c r="O4" s="1" t="s">
        <v>40</v>
      </c>
    </row>
    <row r="5" spans="1:16" ht="75" customHeight="1" x14ac:dyDescent="0.25">
      <c r="A5" s="4" t="s">
        <v>41</v>
      </c>
      <c r="B5" s="2" t="s">
        <v>42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5" t="str">
        <f>IFERROR(IF(C5=ROUND(SUM(C10:C11),1)," "," Стр. 01, Гр. 1 [C5]  д.б. = [Окр(Сум(C10:C11),1)] {" &amp; ROUND(SUM(C10:C11),1) &amp; "}.")," ") &amp; IFERROR(IF(C5=ROUND(SUM(C13:C14),1)," "," Стр. 01, Гр. 1 [C5]  д.б. = [Окр(Сум(C13:C14),1)] {" &amp; ROUND(SUM(C13:C14),1) &amp; "}.")," ") &amp; IFERROR(IF(D5=ROUND(SUM(D10:D11),1)," "," Стр. 01, Гр. 2 [D5]  д.б. = [Окр(Сум(D10:D11),1)] {" &amp; ROUND(SUM(D10:D11),1) &amp; "}.")," ") &amp; IFERROR(IF(D5=ROUND(SUM(D13:D14),1)," "," Стр. 01, Гр. 2 [D5]  д.б. = [Окр(Сум(D13:D14),1)] {" &amp; ROUND(SUM(D13:D14),1) &amp; "}.")," ") &amp; IFERROR(IF(E5=ROUND(SUM(E10:E11),1)," "," Стр. 01, Гр. 3 [E5]  д.б. = [Окр(Сум(E10:E11),1)] {" &amp; ROUND(SUM(E10:E11),1) &amp; "}.")," ") &amp; IFERROR(IF(E5=ROUND(SUM(E13:E14),1)," "," Стр. 01, Гр. 3 [E5]  д.б. = [Окр(Сум(E13:E14),1)] {" &amp; ROUND(SUM(E13:E14),1) &amp; "}.")," ") &amp; IFERROR(IF(F5=ROUND(SUM(F10:F11),1)," "," Стр. 01, Гр. 4 [F5]  д.б. = [Окр(Сум(F10:F11),1)] {" &amp; ROUND(SUM(F10:F11),1) &amp; "}.")," ") &amp; IFERROR(IF(F5=ROUND(SUM(F13:F14),1)," "," Стр. 01, Гр. 4 [F5]  д.б. = [Окр(Сум(F13:F14),1)] {" &amp; ROUND(SUM(F13:F14),1) &amp; "}.")," ") &amp; IFERROR(IF(G5=ROUND(SUM(G10:G11),1)," "," Стр. 01, Гр. 5 [G5]  д.б. = [Окр(Сум(G10:G11),1)] {" &amp; ROUND(SUM(G10:G11),1) &amp; "}.")," ") &amp; IFERROR(IF(G5=ROUND(SUM(G13:G14),1)," "," Стр. 01, Гр. 5 [G5]  д.б. = [Окр(Сум(G13:G14),1)] {" &amp; ROUND(SUM(G13:G14),1) &amp; "}.")," ") &amp; IFERROR(IF(H5=ROUND(SUM(H10:H11),1)," "," Стр. 01, Гр. 6 [H5]  д.б. = [Окр(Сум(H10:H11),1)] {" &amp; ROUND(SUM(H10:H11),1) &amp; "}.")," ") &amp; IFERROR(IF(H5=ROUND(SUM(H13:H14),1)," "," Стр. 01, Гр. 6 [H5]  д.б. = [Окр(Сум(H13:H14),1)] {" &amp; ROUND(SUM(H13:H14),1) &amp; "}.")," ") &amp; IFERROR(IF(I5=ROUND(SUM(I10:I11),1)," "," Стр. 01, Гр. 7 [I5]  д.б. = [Окр(Сум(I10:I11),1)] {" &amp; ROUND(SUM(I10:I11),1) &amp; "}.")," ") &amp; IFERROR(IF(I5=ROUND(SUM(I13:I14),1)," "," Стр. 01, Гр. 7 [I5]  д.б. = [Окр(Сум(I13:I14),1)] {" &amp; ROUND(SUM(I13:I14),1) &amp; "}.")," ") &amp; IFERROR(IF(J5=ROUND(SUM(J10:J11),1)," "," Стр. 01, Гр. 8 [J5]  д.б. = [Окр(Сум(J10:J11),1)] {" &amp; ROUND(SUM(J10:J11),1) &amp; "}.")," ") &amp; IFERROR(IF(J5=ROUND(SUM(J13:J14),1)," "," Стр. 01, Гр. 8 [J5]  д.б. = [Окр(Сум(J13:J14),1)] {" &amp; ROUND(SUM(J13:J14),1) &amp; "}.")," ") &amp; IFERROR(IF(K5=ROUND(SUM(K10:K11),1)," "," Стр. 01, Гр. 9 [K5]  д.б. = [Окр(Сум(K10:K11),1)] {" &amp; ROUND(SUM(K10:K11),1) &amp; "}.")," ") &amp; IFERROR(IF(K5=ROUND(SUM(K13:K14),1)," "," Стр. 01, Гр. 9 [K5]  д.б. = [Окр(Сум(K13:K14),1)] {" &amp; ROUND(SUM(K13:K14),1) &amp; "}.")," ") &amp; IFERROR(IF(L5=ROUND(SUM(L10:L11),1)," "," Стр. 01, Гр. 10 [L5]  д.б. = [Окр(Сум(L10:L11),1)] {" &amp; ROUND(SUM(L10:L11),1) &amp; "}.")," ") &amp; IFERROR(IF(L5=ROUND(SUM(L13:L14),1)," "," Стр. 01, Гр. 10 [L5]  д.б. = [Окр(Сум(L13:L14),1)] {" &amp; ROUND(SUM(L13:L14),1) &amp; "}.")," ") &amp; IFERROR(IF(M5=ROUND(SUM(M10:M11),1)," "," Стр. 01, Гр. 11 [M5]  д.б. = [Окр(Сум(M10:M11),1)] {" &amp; ROUND(SUM(M10:M11),1) &amp; "}.")," ") &amp; IFERROR(IF(M5=ROUND(SUM(M13:M14),1)," "," Стр. 01, Гр. 11 [M5]  д.б. = [Окр(Сум(M13:M14),1)] {" &amp; ROUND(SUM(M13:M14),1) &amp; "}.")," ") &amp; IFERROR(IF(N5=ROUND(SUM(N10:N11),1)," "," Стр. 01, Гр. 12 [N5]  д.б. = [Окр(Сум(N10:N11),1)] {" &amp; ROUND(SUM(N10:N11),1) &amp; "}.")," ") &amp; IFERROR(IF(N5=ROUND(SUM(N13:N14),1)," "," Стр. 01, Гр. 12 [N5]  д.б. = [Окр(Сум(N13:N14),1)] {" &amp; ROUND(SUM(N13:N14),1) &amp; "}.")," ") &amp; IFERROR(IF(O5=ROUND(SUM(O10:O11),1)," "," Стр. 01, Гр. 13 [O5]  д.б. = [Окр(Сум(O10:O11),1)] {" &amp; ROUND(SUM(O10:O11),1) &amp; "}.")," ") &amp; IFERROR(IF(O5=ROUND(SUM(O13:O14),1)," "," Стр. 01, Гр. 13 [O5]  д.б. = [Окр(Сум(O13:O14),1)] {" &amp; ROUND(SUM(O13:O14),1) &amp; "}.")," ")</f>
        <v xml:space="preserve">                          </v>
      </c>
    </row>
    <row r="6" spans="1:16" ht="75" customHeight="1" x14ac:dyDescent="0.25">
      <c r="A6" s="3" t="s">
        <v>43</v>
      </c>
      <c r="B6" s="1" t="s">
        <v>44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" t="str">
        <f>IFERROR(IF(C6&lt;=C5," "," Стр. 02, Гр. 1 [C6]  д.б. &lt;= [C5] {" &amp; C5 &amp; "}.")," ") &amp; IFERROR(IF(C6=ROUND(SUM(C7:C8),1)," "," Стр. 02, Гр. 1 [C6]  д.б. = [Окр(Сум(C7:C8),1)] {" &amp; ROUND(SUM(C7:C8),1) &amp; "}.")," ") &amp; IFERROR(IF(D6&lt;=D5," "," Стр. 02, Гр. 2 [D6]  д.б. &lt;= [D5] {" &amp; D5 &amp; "}.")," ") &amp; IFERROR(IF(D6=ROUND(SUM(D7:D8),1)," "," Стр. 02, Гр. 2 [D6]  д.б. = [Окр(Сум(D7:D8),1)] {" &amp; ROUND(SUM(D7:D8),1) &amp; "}.")," ") &amp; IFERROR(IF(E6&lt;=E5," "," Стр. 02, Гр. 3 [E6]  д.б. &lt;= [E5] {" &amp; E5 &amp; "}.")," ") &amp; IFERROR(IF(E6=ROUND(SUM(E7:E8),1)," "," Стр. 02, Гр. 3 [E6]  д.б. = [Окр(Сум(E7:E8),1)] {" &amp; ROUND(SUM(E7:E8),1) &amp; "}.")," ") &amp; IFERROR(IF(F6&lt;=F5," "," Стр. 02, Гр. 4 [F6]  д.б. &lt;= [F5] {" &amp; F5 &amp; "}.")," ") &amp; IFERROR(IF(F6=ROUND(SUM(F7:F8),1)," "," Стр. 02, Гр. 4 [F6]  д.б. = [Окр(Сум(F7:F8),1)] {" &amp; ROUND(SUM(F7:F8),1) &amp; "}.")," ") &amp; IFERROR(IF(G6&lt;=G5," "," Стр. 02, Гр. 5 [G6]  д.б. &lt;= [G5] {" &amp; G5 &amp; "}.")," ") &amp; IFERROR(IF(G6=ROUND(SUM(G7:G8),1)," "," Стр. 02, Гр. 5 [G6]  д.б. = [Окр(Сум(G7:G8),1)] {" &amp; ROUND(SUM(G7:G8),1) &amp; "}.")," ") &amp; IFERROR(IF(H6&lt;=H5," "," Стр. 02, Гр. 6 [H6]  д.б. &lt;= [H5] {" &amp; H5 &amp; "}.")," ") &amp; IFERROR(IF(H6=ROUND(SUM(H7:H8),1)," "," Стр. 02, Гр. 6 [H6]  д.б. = [Окр(Сум(H7:H8),1)] {" &amp; ROUND(SUM(H7:H8),1) &amp; "}.")," ") &amp; IFERROR(IF(I6&lt;=I5," "," Стр. 02, Гр. 7 [I6]  д.б. &lt;= [I5] {" &amp; I5 &amp; "}.")," ") &amp; IFERROR(IF(I6=ROUND(SUM(I7:I8),1)," "," Стр. 02, Гр. 7 [I6]  д.б. = [Окр(Сум(I7:I8),1)] {" &amp; ROUND(SUM(I7:I8),1) &amp; "}.")," ") &amp; IFERROR(IF(J6&lt;=J5," "," Стр. 02, Гр. 8 [J6]  д.б. &lt;= [J5] {" &amp; J5 &amp; "}.")," ") &amp; IFERROR(IF(J6=ROUND(SUM(J7:J8),1)," "," Стр. 02, Гр. 8 [J6]  д.б. = [Окр(Сум(J7:J8),1)] {" &amp; ROUND(SUM(J7:J8),1) &amp; "}.")," ") &amp; IFERROR(IF(K6&lt;=K5," "," Стр. 02, Гр. 9 [K6]  д.б. &lt;= [K5] {" &amp; K5 &amp; "}.")," ") &amp; IFERROR(IF(K6=ROUND(SUM(K7:K8),1)," "," Стр. 02, Гр. 9 [K6]  д.б. = [Окр(Сум(K7:K8),1)] {" &amp; ROUND(SUM(K7:K8),1) &amp; "}.")," ") &amp; IFERROR(IF(L6&lt;=L5," "," Стр. 02, Гр. 10 [L6]  д.б. &lt;= [L5] {" &amp; L5 &amp; "}.")," ") &amp; IFERROR(IF(L6=ROUND(SUM(L7:L8),1)," "," Стр. 02, Гр. 10 [L6]  д.б. = [Окр(Сум(L7:L8),1)] {" &amp; ROUND(SUM(L7:L8),1) &amp; "}.")," ") &amp; IFERROR(IF(M6&lt;=M5," "," Стр. 02, Гр. 11 [M6]  д.б. &lt;= [M5] {" &amp; M5 &amp; "}.")," ") &amp; IFERROR(IF(M6=ROUND(SUM(M7:M8),1)," "," Стр. 02, Гр. 11 [M6]  д.б. = [Окр(Сум(M7:M8),1)] {" &amp; ROUND(SUM(M7:M8),1) &amp; "}.")," ") &amp; IFERROR(IF(N6&lt;=N5," "," Стр. 02, Гр. 12 [N6]  д.б. &lt;= [N5] {" &amp; N5 &amp; "}.")," ") &amp; IFERROR(IF(N6=ROUND(SUM(N7:N8),1)," "," Стр. 02, Гр. 12 [N6]  д.б. = [Окр(Сум(N7:N8),1)] {" &amp; ROUND(SUM(N7:N8),1) &amp; "}.")," ") &amp; IFERROR(IF(O6&lt;=O5," "," Стр. 02, Гр. 13 [O6]  д.б. &lt;= [O5] {" &amp; O5 &amp; "}.")," ") &amp; IFERROR(IF(O6=ROUND(SUM(O7:O8),1)," "," Стр. 02, Гр. 13 [O6]  д.б. = [Окр(Сум(O7:O8),1)] {" &amp; ROUND(SUM(O7:O8),1) &amp; "}.")," ")</f>
        <v xml:space="preserve">                          </v>
      </c>
    </row>
    <row r="7" spans="1:16" ht="75" customHeight="1" x14ac:dyDescent="0.25">
      <c r="A7" s="3" t="s">
        <v>45</v>
      </c>
      <c r="B7" s="1" t="s">
        <v>46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6" ht="75" customHeight="1" x14ac:dyDescent="0.25">
      <c r="A8" s="3" t="s">
        <v>47</v>
      </c>
      <c r="B8" s="1" t="s">
        <v>48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6" ht="75" customHeight="1" x14ac:dyDescent="0.25">
      <c r="A9" s="3" t="s">
        <v>49</v>
      </c>
      <c r="B9" s="1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6" ht="75" customHeight="1" x14ac:dyDescent="0.25">
      <c r="A10" s="3" t="s">
        <v>50</v>
      </c>
      <c r="B10" s="1" t="s">
        <v>51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ht="75" customHeight="1" x14ac:dyDescent="0.25">
      <c r="A11" s="3" t="s">
        <v>52</v>
      </c>
      <c r="B11" s="1" t="s">
        <v>53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6" ht="75" customHeight="1" x14ac:dyDescent="0.25">
      <c r="A12" s="3" t="s">
        <v>49</v>
      </c>
      <c r="B12" s="1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6" ht="75" customHeight="1" x14ac:dyDescent="0.25">
      <c r="A13" s="3" t="s">
        <v>54</v>
      </c>
      <c r="B13" s="1" t="s">
        <v>55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6" ht="75" customHeight="1" x14ac:dyDescent="0.25">
      <c r="A14" s="3" t="s">
        <v>56</v>
      </c>
      <c r="B14" s="1" t="s">
        <v>57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6" ht="75" customHeight="1" x14ac:dyDescent="0.25">
      <c r="A15" s="3" t="s">
        <v>49</v>
      </c>
      <c r="B15" s="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6" ht="75" customHeight="1" x14ac:dyDescent="0.25">
      <c r="A16" s="3" t="s">
        <v>58</v>
      </c>
      <c r="B16" s="1" t="s">
        <v>59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5" t="str">
        <f>IFERROR(IF(C16=ROUND(SUM(C19:C20),1)," "," Стр. 09, Гр. 1 [C16]  д.б. = [Окр(Сум(C19:C20),1)] {" &amp; ROUND(SUM(C19:C20),1) &amp; "}.")," ") &amp; IFERROR(IF(D16=ROUND(SUM(D19:D20),1)," "," Стр. 09, Гр. 2 [D16]  д.б. = [Окр(Сум(D19:D20),1)] {" &amp; ROUND(SUM(D19:D20),1) &amp; "}.")," ") &amp; IFERROR(IF(E16=ROUND(SUM(E19:E20),1)," "," Стр. 09, Гр. 3 [E16]  д.б. = [Окр(Сум(E19:E20),1)] {" &amp; ROUND(SUM(E19:E20),1) &amp; "}.")," ") &amp; IFERROR(IF(F16=ROUND(SUM(F19:F20),1)," "," Стр. 09, Гр. 4 [F16]  д.б. = [Окр(Сум(F19:F20),1)] {" &amp; ROUND(SUM(F19:F20),1) &amp; "}.")," ") &amp; IFERROR(IF(G16=ROUND(SUM(G19:G20),1)," "," Стр. 09, Гр. 5 [G16]  д.б. = [Окр(Сум(G19:G20),1)] {" &amp; ROUND(SUM(G19:G20),1) &amp; "}.")," ") &amp; IFERROR(IF(H16=ROUND(SUM(H19:H20),1)," "," Стр. 09, Гр. 6 [H16]  д.б. = [Окр(Сум(H19:H20),1)] {" &amp; ROUND(SUM(H19:H20),1) &amp; "}.")," ") &amp; IFERROR(IF(I16=ROUND(SUM(I19:I20),1)," "," Стр. 09, Гр. 7 [I16]  д.б. = [Окр(Сум(I19:I20),1)] {" &amp; ROUND(SUM(I19:I20),1) &amp; "}.")," ") &amp; IFERROR(IF(J16=ROUND(SUM(J19:J20),1)," "," Стр. 09, Гр. 8 [J16]  д.б. = [Окр(Сум(J19:J20),1)] {" &amp; ROUND(SUM(J19:J20),1) &amp; "}.")," ") &amp; IFERROR(IF(K16=ROUND(SUM(K19:K20),1)," "," Стр. 09, Гр. 9 [K16]  д.б. = [Окр(Сум(K19:K20),1)] {" &amp; ROUND(SUM(K19:K20),1) &amp; "}.")," ") &amp; IFERROR(IF(L16=ROUND(SUM(L19:L20),1)," "," Стр. 09, Гр. 10 [L16]  д.б. = [Окр(Сум(L19:L20),1)] {" &amp; ROUND(SUM(L19:L20),1) &amp; "}.")," ") &amp; IFERROR(IF(M16=ROUND(SUM(M19:M20),1)," "," Стр. 09, Гр. 11 [M16]  д.б. = [Окр(Сум(M19:M20),1)] {" &amp; ROUND(SUM(M19:M20),1) &amp; "}.")," ") &amp; IFERROR(IF(N16=ROUND(SUM(N19:N20),1)," "," Стр. 09, Гр. 12 [N16]  д.б. = [Окр(Сум(N19:N20),1)] {" &amp; ROUND(SUM(N19:N20),1) &amp; "}.")," ") &amp; IFERROR(IF(O16=ROUND(SUM(O19:O20),1)," "," Стр. 09, Гр. 13 [O16]  д.б. = [Окр(Сум(O19:O20),1)] {" &amp; ROUND(SUM(O19:O20),1) &amp; "}.")," ")</f>
        <v xml:space="preserve">             </v>
      </c>
    </row>
    <row r="17" spans="1:16" ht="75" customHeight="1" x14ac:dyDescent="0.25">
      <c r="A17" s="3" t="s">
        <v>60</v>
      </c>
      <c r="B17" s="1" t="s">
        <v>37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5" t="str">
        <f>IFERROR(IF(C17&lt;=C16," "," Стр. 10, Гр. 1 [C17]  д.б. &lt;= [C16] {" &amp; C16 &amp; "}.")," ") &amp; IFERROR(IF(D17&lt;=D16," "," Стр. 10, Гр. 2 [D17]  д.б. &lt;= [D16] {" &amp; D16 &amp; "}.")," ") &amp; IFERROR(IF(E17&lt;=E16," "," Стр. 10, Гр. 3 [E17]  д.б. &lt;= [E16] {" &amp; E16 &amp; "}.")," ") &amp; IFERROR(IF(F17&lt;=F16," "," Стр. 10, Гр. 4 [F17]  д.б. &lt;= [F16] {" &amp; F16 &amp; "}.")," ") &amp; IFERROR(IF(G17&lt;=G16," "," Стр. 10, Гр. 5 [G17]  д.б. &lt;= [G16] {" &amp; G16 &amp; "}.")," ") &amp; IFERROR(IF(H17&lt;=H16," "," Стр. 10, Гр. 6 [H17]  д.б. &lt;= [H16] {" &amp; H16 &amp; "}.")," ") &amp; IFERROR(IF(I17&lt;=I16," "," Стр. 10, Гр. 7 [I17]  д.б. &lt;= [I16] {" &amp; I16 &amp; "}.")," ") &amp; IFERROR(IF(J17&lt;=J16," "," Стр. 10, Гр. 8 [J17]  д.б. &lt;= [J16] {" &amp; J16 &amp; "}.")," ") &amp; IFERROR(IF(K17&lt;=K16," "," Стр. 10, Гр. 9 [K17]  д.б. &lt;= [K16] {" &amp; K16 &amp; "}.")," ") &amp; IFERROR(IF(L17&lt;=L16," "," Стр. 10, Гр. 10 [L17]  д.б. &lt;= [L16] {" &amp; L16 &amp; "}.")," ") &amp; IFERROR(IF(M17&lt;=M16," "," Стр. 10, Гр. 11 [M17]  д.б. &lt;= [M16] {" &amp; M16 &amp; "}.")," ") &amp; IFERROR(IF(N17&lt;=N16," "," Стр. 10, Гр. 12 [N17]  д.б. &lt;= [N16] {" &amp; N16 &amp; "}.")," ") &amp; IFERROR(IF(O17&lt;=O16," "," Стр. 10, Гр. 13 [O17]  д.б. &lt;= [O16] {" &amp; O16 &amp; "}.")," ")</f>
        <v xml:space="preserve">             </v>
      </c>
    </row>
    <row r="18" spans="1:16" ht="75" customHeight="1" x14ac:dyDescent="0.25">
      <c r="A18" s="3" t="s">
        <v>61</v>
      </c>
      <c r="B18" s="1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6" ht="75" customHeight="1" x14ac:dyDescent="0.25">
      <c r="A19" s="3" t="s">
        <v>45</v>
      </c>
      <c r="B19" s="1" t="s">
        <v>38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6" ht="75" customHeight="1" x14ac:dyDescent="0.25">
      <c r="A20" s="3" t="s">
        <v>47</v>
      </c>
      <c r="B20" s="1" t="s">
        <v>39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6" ht="75" customHeight="1" x14ac:dyDescent="0.25">
      <c r="A21" s="3" t="s">
        <v>62</v>
      </c>
      <c r="B21" s="1" t="s">
        <v>40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5" t="str">
        <f>IFERROR(IF(C21=ROUND(SUM(C24:C25),1)," "," Стр. 13, Гр. 1 [C21]  д.б. = [Окр(Сум(C24:C25),1)] {" &amp; ROUND(SUM(C24:C25),1) &amp; "}.")," ") &amp; IFERROR(IF(D21=ROUND(SUM(D24:D25),1)," "," Стр. 13, Гр. 2 [D21]  д.б. = [Окр(Сум(D24:D25),1)] {" &amp; ROUND(SUM(D24:D25),1) &amp; "}.")," ") &amp; IFERROR(IF(E21=ROUND(SUM(E24:E25),1)," "," Стр. 13, Гр. 3 [E21]  д.б. = [Окр(Сум(E24:E25),1)] {" &amp; ROUND(SUM(E24:E25),1) &amp; "}.")," ") &amp; IFERROR(IF(F21=ROUND(SUM(F24:F25),1)," "," Стр. 13, Гр. 4 [F21]  д.б. = [Окр(Сум(F24:F25),1)] {" &amp; ROUND(SUM(F24:F25),1) &amp; "}.")," ") &amp; IFERROR(IF(G21=ROUND(SUM(G24:G25),1)," "," Стр. 13, Гр. 5 [G21]  д.б. = [Окр(Сум(G24:G25),1)] {" &amp; ROUND(SUM(G24:G25),1) &amp; "}.")," ") &amp; IFERROR(IF(H21=ROUND(SUM(H24:H25),1)," "," Стр. 13, Гр. 6 [H21]  д.б. = [Окр(Сум(H24:H25),1)] {" &amp; ROUND(SUM(H24:H25),1) &amp; "}.")," ") &amp; IFERROR(IF(I21=ROUND(SUM(I24:I25),1)," "," Стр. 13, Гр. 7 [I21]  д.б. = [Окр(Сум(I24:I25),1)] {" &amp; ROUND(SUM(I24:I25),1) &amp; "}.")," ") &amp; IFERROR(IF(J21=ROUND(SUM(J24:J25),1)," "," Стр. 13, Гр. 8 [J21]  д.б. = [Окр(Сум(J24:J25),1)] {" &amp; ROUND(SUM(J24:J25),1) &amp; "}.")," ") &amp; IFERROR(IF(K21=ROUND(SUM(K24:K25),1)," "," Стр. 13, Гр. 9 [K21]  д.б. = [Окр(Сум(K24:K25),1)] {" &amp; ROUND(SUM(K24:K25),1) &amp; "}.")," ") &amp; IFERROR(IF(L21=ROUND(SUM(L24:L25),1)," "," Стр. 13, Гр. 10 [L21]  д.б. = [Окр(Сум(L24:L25),1)] {" &amp; ROUND(SUM(L24:L25),1) &amp; "}.")," ") &amp; IFERROR(IF(M21=ROUND(SUM(M24:M25),1)," "," Стр. 13, Гр. 11 [M21]  д.б. = [Окр(Сум(M24:M25),1)] {" &amp; ROUND(SUM(M24:M25),1) &amp; "}.")," ") &amp; IFERROR(IF(N21=ROUND(SUM(N24:N25),1)," "," Стр. 13, Гр. 12 [N21]  д.б. = [Окр(Сум(N24:N25),1)] {" &amp; ROUND(SUM(N24:N25),1) &amp; "}.")," ") &amp; IFERROR(IF(O21=ROUND(SUM(O24:O25),1)," "," Стр. 13, Гр. 13 [O21]  д.б. = [Окр(Сум(O24:O25),1)] {" &amp; ROUND(SUM(O24:O25),1) &amp; "}.")," ")</f>
        <v xml:space="preserve">             </v>
      </c>
    </row>
    <row r="22" spans="1:16" ht="75" customHeight="1" x14ac:dyDescent="0.25">
      <c r="A22" s="3" t="s">
        <v>60</v>
      </c>
      <c r="B22" s="1" t="s">
        <v>63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5" t="str">
        <f>IFERROR(IF(C22&lt;=C21," "," Стр. 14, Гр. 1 [C22]  д.б. &lt;= [C21] {" &amp; C21 &amp; "}.")," ") &amp; IFERROR(IF(D22&lt;=D21," "," Стр. 14, Гр. 2 [D22]  д.б. &lt;= [D21] {" &amp; D21 &amp; "}.")," ") &amp; IFERROR(IF(E22&lt;=E21," "," Стр. 14, Гр. 3 [E22]  д.б. &lt;= [E21] {" &amp; E21 &amp; "}.")," ") &amp; IFERROR(IF(F22&lt;=F21," "," Стр. 14, Гр. 4 [F22]  д.б. &lt;= [F21] {" &amp; F21 &amp; "}.")," ") &amp; IFERROR(IF(G22&lt;=G21," "," Стр. 14, Гр. 5 [G22]  д.б. &lt;= [G21] {" &amp; G21 &amp; "}.")," ") &amp; IFERROR(IF(H22&lt;=H21," "," Стр. 14, Гр. 6 [H22]  д.б. &lt;= [H21] {" &amp; H21 &amp; "}.")," ") &amp; IFERROR(IF(I22&lt;=I21," "," Стр. 14, Гр. 7 [I22]  д.б. &lt;= [I21] {" &amp; I21 &amp; "}.")," ") &amp; IFERROR(IF(J22&lt;=J21," "," Стр. 14, Гр. 8 [J22]  д.б. &lt;= [J21] {" &amp; J21 &amp; "}.")," ") &amp; IFERROR(IF(K22&lt;=K21," "," Стр. 14, Гр. 9 [K22]  д.б. &lt;= [K21] {" &amp; K21 &amp; "}.")," ") &amp; IFERROR(IF(L22&lt;=L21," "," Стр. 14, Гр. 10 [L22]  д.б. &lt;= [L21] {" &amp; L21 &amp; "}.")," ") &amp; IFERROR(IF(M22&lt;=M21," "," Стр. 14, Гр. 11 [M22]  д.б. &lt;= [M21] {" &amp; M21 &amp; "}.")," ") &amp; IFERROR(IF(N22&lt;=N21," "," Стр. 14, Гр. 12 [N22]  д.б. &lt;= [N21] {" &amp; N21 &amp; "}.")," ") &amp; IFERROR(IF(O22&lt;=O21," "," Стр. 14, Гр. 13 [O22]  д.б. &lt;= [O21] {" &amp; O21 &amp; "}.")," ")</f>
        <v xml:space="preserve">             </v>
      </c>
    </row>
    <row r="23" spans="1:16" ht="75" customHeight="1" x14ac:dyDescent="0.25">
      <c r="A23" s="3" t="s">
        <v>64</v>
      </c>
      <c r="B23" s="1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6" ht="75" customHeight="1" x14ac:dyDescent="0.25">
      <c r="A24" s="3" t="s">
        <v>45</v>
      </c>
      <c r="B24" s="1" t="s">
        <v>65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6" ht="75" customHeight="1" x14ac:dyDescent="0.25">
      <c r="A25" s="3" t="s">
        <v>47</v>
      </c>
      <c r="B25" s="1" t="s">
        <v>66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6" ht="75" customHeight="1" x14ac:dyDescent="0.25">
      <c r="A26" s="3" t="s">
        <v>67</v>
      </c>
      <c r="B26" s="1" t="s">
        <v>68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5" t="str">
        <f>IFERROR(IF(C26=ROUND(SUM(C29:C30),1)," "," Стр. 17, Гр. 1 [C26]  д.б. = [Окр(Сум(C29:C30),1)] {" &amp; ROUND(SUM(C29:C30),1) &amp; "}.")," ") &amp; IFERROR(IF(D26=ROUND(SUM(D29:D30),1)," "," Стр. 17, Гр. 2 [D26]  д.б. = [Окр(Сум(D29:D30),1)] {" &amp; ROUND(SUM(D29:D30),1) &amp; "}.")," ") &amp; IFERROR(IF(E26=ROUND(SUM(E29:E30),1)," "," Стр. 17, Гр. 3 [E26]  д.б. = [Окр(Сум(E29:E30),1)] {" &amp; ROUND(SUM(E29:E30),1) &amp; "}.")," ") &amp; IFERROR(IF(F26=ROUND(SUM(F29:F30),1)," "," Стр. 17, Гр. 4 [F26]  д.б. = [Окр(Сум(F29:F30),1)] {" &amp; ROUND(SUM(F29:F30),1) &amp; "}.")," ") &amp; IFERROR(IF(G26=ROUND(SUM(G29:G30),1)," "," Стр. 17, Гр. 5 [G26]  д.б. = [Окр(Сум(G29:G30),1)] {" &amp; ROUND(SUM(G29:G30),1) &amp; "}.")," ") &amp; IFERROR(IF(H26=ROUND(SUM(H29:H30),1)," "," Стр. 17, Гр. 6 [H26]  д.б. = [Окр(Сум(H29:H30),1)] {" &amp; ROUND(SUM(H29:H30),1) &amp; "}.")," ") &amp; IFERROR(IF(I26=ROUND(SUM(I29:I30),1)," "," Стр. 17, Гр. 7 [I26]  д.б. = [Окр(Сум(I29:I30),1)] {" &amp; ROUND(SUM(I29:I30),1) &amp; "}.")," ") &amp; IFERROR(IF(J26=ROUND(SUM(J29:J30),1)," "," Стр. 17, Гр. 8 [J26]  д.б. = [Окр(Сум(J29:J30),1)] {" &amp; ROUND(SUM(J29:J30),1) &amp; "}.")," ") &amp; IFERROR(IF(K26=ROUND(SUM(K29:K30),1)," "," Стр. 17, Гр. 9 [K26]  д.б. = [Окр(Сум(K29:K30),1)] {" &amp; ROUND(SUM(K29:K30),1) &amp; "}.")," ") &amp; IFERROR(IF(L26=ROUND(SUM(L29:L30),1)," "," Стр. 17, Гр. 10 [L26]  д.б. = [Окр(Сум(L29:L30),1)] {" &amp; ROUND(SUM(L29:L30),1) &amp; "}.")," ") &amp; IFERROR(IF(M26=ROUND(SUM(M29:M30),1)," "," Стр. 17, Гр. 11 [M26]  д.б. = [Окр(Сум(M29:M30),1)] {" &amp; ROUND(SUM(M29:M30),1) &amp; "}.")," ") &amp; IFERROR(IF(N26=ROUND(SUM(N29:N30),1)," "," Стр. 17, Гр. 12 [N26]  д.б. = [Окр(Сум(N29:N30),1)] {" &amp; ROUND(SUM(N29:N30),1) &amp; "}.")," ") &amp; IFERROR(IF(O26=ROUND(SUM(O29:O30),1)," "," Стр. 17, Гр. 13 [O26]  д.б. = [Окр(Сум(O29:O30),1)] {" &amp; ROUND(SUM(O29:O30),1) &amp; "}.")," ")</f>
        <v xml:space="preserve">             </v>
      </c>
    </row>
    <row r="27" spans="1:16" ht="75" customHeight="1" x14ac:dyDescent="0.25">
      <c r="A27" s="3" t="s">
        <v>60</v>
      </c>
      <c r="B27" s="1" t="s">
        <v>69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 t="str">
        <f>IFERROR(IF(C27&lt;=C26," "," Стр. 18, Гр. 1 [C27]  д.б. &lt;= [C26] {" &amp; C26 &amp; "}.")," ") &amp; IFERROR(IF(D27&lt;=D26," "," Стр. 18, Гр. 2 [D27]  д.б. &lt;= [D26] {" &amp; D26 &amp; "}.")," ") &amp; IFERROR(IF(E27&lt;=E26," "," Стр. 18, Гр. 3 [E27]  д.б. &lt;= [E26] {" &amp; E26 &amp; "}.")," ") &amp; IFERROR(IF(F27&lt;=F26," "," Стр. 18, Гр. 4 [F27]  д.б. &lt;= [F26] {" &amp; F26 &amp; "}.")," ") &amp; IFERROR(IF(G27&lt;=G26," "," Стр. 18, Гр. 5 [G27]  д.б. &lt;= [G26] {" &amp; G26 &amp; "}.")," ") &amp; IFERROR(IF(H27&lt;=H26," "," Стр. 18, Гр. 6 [H27]  д.б. &lt;= [H26] {" &amp; H26 &amp; "}.")," ") &amp; IFERROR(IF(I27&lt;=I26," "," Стр. 18, Гр. 7 [I27]  д.б. &lt;= [I26] {" &amp; I26 &amp; "}.")," ") &amp; IFERROR(IF(J27&lt;=J26," "," Стр. 18, Гр. 8 [J27]  д.б. &lt;= [J26] {" &amp; J26 &amp; "}.")," ") &amp; IFERROR(IF(K27&lt;=K26," "," Стр. 18, Гр. 9 [K27]  д.б. &lt;= [K26] {" &amp; K26 &amp; "}.")," ") &amp; IFERROR(IF(L27&lt;=L26," "," Стр. 18, Гр. 10 [L27]  д.б. &lt;= [L26] {" &amp; L26 &amp; "}.")," ") &amp; IFERROR(IF(M27&lt;=M26," "," Стр. 18, Гр. 11 [M27]  д.б. &lt;= [M26] {" &amp; M26 &amp; "}.")," ") &amp; IFERROR(IF(N27&lt;=N26," "," Стр. 18, Гр. 12 [N27]  д.б. &lt;= [N26] {" &amp; N26 &amp; "}.")," ") &amp; IFERROR(IF(O27&lt;=O26," "," Стр. 18, Гр. 13 [O27]  д.б. &lt;= [O26] {" &amp; O26 &amp; "}.")," ")</f>
        <v xml:space="preserve">             </v>
      </c>
    </row>
    <row r="28" spans="1:16" ht="75" customHeight="1" x14ac:dyDescent="0.25">
      <c r="A28" s="3" t="s">
        <v>70</v>
      </c>
      <c r="B28" s="1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6" ht="75" customHeight="1" x14ac:dyDescent="0.25">
      <c r="A29" s="3" t="s">
        <v>45</v>
      </c>
      <c r="B29" s="1" t="s">
        <v>71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6" ht="75" customHeight="1" x14ac:dyDescent="0.25">
      <c r="A30" s="3" t="s">
        <v>47</v>
      </c>
      <c r="B30" s="1" t="s">
        <v>72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6" ht="75" customHeight="1" x14ac:dyDescent="0.25">
      <c r="A31" s="4" t="s">
        <v>73</v>
      </c>
      <c r="B31" s="2" t="s">
        <v>74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6" ht="75" customHeight="1" x14ac:dyDescent="0.25">
      <c r="A32" s="4" t="s">
        <v>75</v>
      </c>
      <c r="B32" s="2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6" ht="75" customHeight="1" x14ac:dyDescent="0.25">
      <c r="A33" s="3" t="s">
        <v>76</v>
      </c>
      <c r="B33" s="1" t="s">
        <v>77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6" ht="75" customHeight="1" x14ac:dyDescent="0.25">
      <c r="A34" s="3" t="s">
        <v>78</v>
      </c>
      <c r="B34" s="1" t="s">
        <v>79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6" ht="75" customHeight="1" x14ac:dyDescent="0.25">
      <c r="A35" s="3" t="s">
        <v>80</v>
      </c>
      <c r="B35" s="1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6" ht="75" customHeight="1" x14ac:dyDescent="0.25">
      <c r="A36" s="3" t="s">
        <v>81</v>
      </c>
      <c r="B36" s="1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6" ht="75" customHeight="1" x14ac:dyDescent="0.25">
      <c r="A37" s="3" t="s">
        <v>82</v>
      </c>
      <c r="B37" s="1" t="s">
        <v>83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6" ht="75" customHeight="1" x14ac:dyDescent="0.25">
      <c r="A38" s="3" t="s">
        <v>84</v>
      </c>
      <c r="B38" s="1" t="s">
        <v>85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6" ht="75" customHeight="1" x14ac:dyDescent="0.25">
      <c r="A39" s="3" t="s">
        <v>86</v>
      </c>
      <c r="B39" s="1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6" ht="75" customHeight="1" x14ac:dyDescent="0.25">
      <c r="A40" s="3" t="s">
        <v>82</v>
      </c>
      <c r="B40" s="1" t="s">
        <v>87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6" ht="75" customHeight="1" x14ac:dyDescent="0.25">
      <c r="A41" s="3" t="s">
        <v>84</v>
      </c>
      <c r="B41" s="1" t="s">
        <v>88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6" ht="75" customHeight="1" x14ac:dyDescent="0.25">
      <c r="A42" s="4" t="s">
        <v>89</v>
      </c>
      <c r="B42" s="2" t="s">
        <v>90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6" ht="75" customHeight="1" x14ac:dyDescent="0.25">
      <c r="A43" s="3" t="s">
        <v>80</v>
      </c>
      <c r="B43" s="1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6" ht="75" customHeight="1" x14ac:dyDescent="0.25">
      <c r="A44" s="3" t="s">
        <v>91</v>
      </c>
      <c r="B44" s="1" t="s">
        <v>92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5" t="str">
        <f>IFERROR(IF(C44&lt;=C42," "," Стр. 29, Гр. 1 [C44]  д.б. &lt;= [C42] {" &amp; C42 &amp; "}.")," ") &amp; IFERROR(IF(D44&lt;=D42," "," Стр. 29, Гр. 2 [D44]  д.б. &lt;= [D42] {" &amp; D42 &amp; "}.")," ") &amp; IFERROR(IF(E44&lt;=E42," "," Стр. 29, Гр. 3 [E44]  д.б. &lt;= [E42] {" &amp; E42 &amp; "}.")," ") &amp; IFERROR(IF(F44&lt;=F42," "," Стр. 29, Гр. 4 [F44]  д.б. &lt;= [F42] {" &amp; F42 &amp; "}.")," ") &amp; IFERROR(IF(G44&lt;=G42," "," Стр. 29, Гр. 5 [G44]  д.б. &lt;= [G42] {" &amp; G42 &amp; "}.")," ") &amp; IFERROR(IF(H44&lt;=H42," "," Стр. 29, Гр. 6 [H44]  д.б. &lt;= [H42] {" &amp; H42 &amp; "}.")," ") &amp; IFERROR(IF(I44&lt;=I42," "," Стр. 29, Гр. 7 [I44]  д.б. &lt;= [I42] {" &amp; I42 &amp; "}.")," ") &amp; IFERROR(IF(J44&lt;=J42," "," Стр. 29, Гр. 8 [J44]  д.б. &lt;= [J42] {" &amp; J42 &amp; "}.")," ") &amp; IFERROR(IF(K44&lt;=K42," "," Стр. 29, Гр. 9 [K44]  д.б. &lt;= [K42] {" &amp; K42 &amp; "}.")," ") &amp; IFERROR(IF(L44&lt;=L42," "," Стр. 29, Гр. 10 [L44]  д.б. &lt;= [L42] {" &amp; L42 &amp; "}.")," ") &amp; IFERROR(IF(M44&lt;=M42," "," Стр. 29, Гр. 11 [M44]  д.б. &lt;= [M42] {" &amp; M42 &amp; "}.")," ") &amp; IFERROR(IF(N44&lt;=N42," "," Стр. 29, Гр. 12 [N44]  д.б. &lt;= [N42] {" &amp; N42 &amp; "}.")," ") &amp; IFERROR(IF(O44&lt;=O42," "," Стр. 29, Гр. 13 [O44]  д.б. &lt;= [O42] {" &amp; O42 &amp; "}.")," ")</f>
        <v xml:space="preserve">             </v>
      </c>
    </row>
    <row r="45" spans="1:16" ht="75" customHeight="1" x14ac:dyDescent="0.25">
      <c r="A45" s="4" t="s">
        <v>93</v>
      </c>
      <c r="B45" s="2" t="s">
        <v>94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6" ht="75" customHeight="1" x14ac:dyDescent="0.25">
      <c r="A46" s="3" t="s">
        <v>80</v>
      </c>
      <c r="B46" s="1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6" ht="75" customHeight="1" x14ac:dyDescent="0.25">
      <c r="A47" s="3" t="s">
        <v>95</v>
      </c>
      <c r="B47" s="1" t="s">
        <v>96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5" t="str">
        <f>IFERROR(IF(C47&lt;=C45," "," Стр. 31, Гр. 1 [C47]  д.б. &lt;= [C45] {" &amp; C45 &amp; "}.")," ") &amp; IFERROR(IF(D47&lt;=D45," "," Стр. 31, Гр. 2 [D47]  д.б. &lt;= [D45] {" &amp; D45 &amp; "}.")," ") &amp; IFERROR(IF(E47&lt;=E45," "," Стр. 31, Гр. 3 [E47]  д.б. &lt;= [E45] {" &amp; E45 &amp; "}.")," ") &amp; IFERROR(IF(F47&lt;=F45," "," Стр. 31, Гр. 4 [F47]  д.б. &lt;= [F45] {" &amp; F45 &amp; "}.")," ") &amp; IFERROR(IF(G47&lt;=G45," "," Стр. 31, Гр. 5 [G47]  д.б. &lt;= [G45] {" &amp; G45 &amp; "}.")," ") &amp; IFERROR(IF(H47&lt;=H45," "," Стр. 31, Гр. 6 [H47]  д.б. &lt;= [H45] {" &amp; H45 &amp; "}.")," ") &amp; IFERROR(IF(I47&lt;=I45," "," Стр. 31, Гр. 7 [I47]  д.б. &lt;= [I45] {" &amp; I45 &amp; "}.")," ") &amp; IFERROR(IF(J47&lt;=J45," "," Стр. 31, Гр. 8 [J47]  д.б. &lt;= [J45] {" &amp; J45 &amp; "}.")," ") &amp; IFERROR(IF(K47&lt;=K45," "," Стр. 31, Гр. 9 [K47]  д.б. &lt;= [K45] {" &amp; K45 &amp; "}.")," ") &amp; IFERROR(IF(L47&lt;=L45," "," Стр. 31, Гр. 10 [L47]  д.б. &lt;= [L45] {" &amp; L45 &amp; "}.")," ") &amp; IFERROR(IF(M47&lt;=M45," "," Стр. 31, Гр. 11 [M47]  д.б. &lt;= [M45] {" &amp; M45 &amp; "}.")," ") &amp; IFERROR(IF(N47&lt;=N45," "," Стр. 31, Гр. 12 [N47]  д.б. &lt;= [N45] {" &amp; N45 &amp; "}.")," ") &amp; IFERROR(IF(O47&lt;=O45," "," Стр. 31, Гр. 13 [O47]  д.б. &lt;= [O45] {" &amp; O45 &amp; "}.")," ")</f>
        <v xml:space="preserve">             </v>
      </c>
    </row>
    <row r="48" spans="1:16" ht="75" customHeight="1" x14ac:dyDescent="0.25">
      <c r="A48" s="4" t="s">
        <v>97</v>
      </c>
      <c r="B48" s="2" t="s">
        <v>98</v>
      </c>
      <c r="C48" s="10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75" customHeight="1" x14ac:dyDescent="0.25">
      <c r="A49" s="3" t="s">
        <v>80</v>
      </c>
      <c r="B49" s="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75" customHeight="1" x14ac:dyDescent="0.25">
      <c r="A50" s="3" t="s">
        <v>91</v>
      </c>
      <c r="B50" s="1" t="s">
        <v>99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75" customHeight="1" x14ac:dyDescent="0.25">
      <c r="A51" s="4" t="s">
        <v>100</v>
      </c>
      <c r="B51" s="2" t="s">
        <v>101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ht="75" customHeight="1" x14ac:dyDescent="0.25">
      <c r="A52" s="3" t="s">
        <v>80</v>
      </c>
      <c r="B52" s="1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75" customHeight="1" x14ac:dyDescent="0.25">
      <c r="A53" s="3" t="s">
        <v>91</v>
      </c>
      <c r="B53" s="1" t="s">
        <v>102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75" customHeight="1" x14ac:dyDescent="0.25">
      <c r="A54" s="4" t="s">
        <v>103</v>
      </c>
      <c r="B54" s="2" t="s">
        <v>104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ht="75" customHeight="1" x14ac:dyDescent="0.25">
      <c r="A55" s="3" t="s">
        <v>105</v>
      </c>
      <c r="B55" s="1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75" customHeight="1" x14ac:dyDescent="0.25">
      <c r="A56" s="3" t="s">
        <v>91</v>
      </c>
      <c r="B56" s="1" t="s">
        <v>106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8" spans="1:15" x14ac:dyDescent="0.25">
      <c r="A58" s="8" t="s">
        <v>107</v>
      </c>
    </row>
    <row r="59" spans="1:15" ht="75" customHeight="1" x14ac:dyDescent="0.25">
      <c r="A59" s="15" t="s">
        <v>108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5" x14ac:dyDescent="0.25">
      <c r="A60" s="8" t="s">
        <v>109</v>
      </c>
    </row>
    <row r="61" spans="1:15" ht="75" customHeight="1" x14ac:dyDescent="0.25">
      <c r="A61" s="16" t="s">
        <v>1</v>
      </c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x14ac:dyDescent="0.25">
      <c r="A62" s="8" t="s">
        <v>110</v>
      </c>
    </row>
    <row r="63" spans="1:15" x14ac:dyDescent="0.25">
      <c r="A63" t="s">
        <v>111</v>
      </c>
      <c r="B63" s="16" t="s">
        <v>1</v>
      </c>
      <c r="C63" s="16"/>
      <c r="D63" s="16"/>
      <c r="E63" s="16"/>
    </row>
    <row r="64" spans="1:15" x14ac:dyDescent="0.25">
      <c r="A64" t="s">
        <v>112</v>
      </c>
      <c r="B64" s="16" t="s">
        <v>1</v>
      </c>
      <c r="C64" s="16"/>
      <c r="D64" s="16"/>
      <c r="E64" s="16"/>
    </row>
    <row r="65" spans="1:5" x14ac:dyDescent="0.25">
      <c r="A65" t="s">
        <v>113</v>
      </c>
      <c r="B65" s="16" t="s">
        <v>1</v>
      </c>
      <c r="C65" s="16"/>
      <c r="D65" s="16"/>
      <c r="E65" s="16"/>
    </row>
    <row r="66" spans="1:5" x14ac:dyDescent="0.25">
      <c r="A66" t="s">
        <v>114</v>
      </c>
      <c r="B66" s="16" t="s">
        <v>1</v>
      </c>
      <c r="C66" s="16"/>
      <c r="D66" s="16"/>
      <c r="E66" s="16"/>
    </row>
    <row r="67" spans="1:5" x14ac:dyDescent="0.25">
      <c r="A67" t="s">
        <v>115</v>
      </c>
      <c r="B67" s="16" t="s">
        <v>1</v>
      </c>
      <c r="C67" s="16"/>
      <c r="D67" s="16"/>
      <c r="E67" s="16"/>
    </row>
  </sheetData>
  <sheetProtection password="CF66" sheet="1" objects="1" scenarios="1" formatColumns="0" formatRows="0"/>
  <mergeCells count="27">
    <mergeCell ref="B66:E66"/>
    <mergeCell ref="B67:E67"/>
    <mergeCell ref="A59:O59"/>
    <mergeCell ref="A61:O61"/>
    <mergeCell ref="B63:E63"/>
    <mergeCell ref="B64:E64"/>
    <mergeCell ref="B65:E65"/>
    <mergeCell ref="C43:O43"/>
    <mergeCell ref="C46:O46"/>
    <mergeCell ref="C49:O49"/>
    <mergeCell ref="C52:O52"/>
    <mergeCell ref="C55:O55"/>
    <mergeCell ref="C28:O28"/>
    <mergeCell ref="C32:O32"/>
    <mergeCell ref="C35:O35"/>
    <mergeCell ref="C36:O36"/>
    <mergeCell ref="C39:O39"/>
    <mergeCell ref="C9:O9"/>
    <mergeCell ref="C12:O12"/>
    <mergeCell ref="C15:O15"/>
    <mergeCell ref="C18:O18"/>
    <mergeCell ref="C23:O23"/>
    <mergeCell ref="A1:O1"/>
    <mergeCell ref="A2:A4"/>
    <mergeCell ref="B2:B4"/>
    <mergeCell ref="C2:C3"/>
    <mergeCell ref="D2:O2"/>
  </mergeCells>
  <conditionalFormatting sqref="C5">
    <cfRule type="cellIs" dxfId="155" priority="1" operator="notEqual">
      <formula>ROUND(SUM(C10:C11),1)</formula>
    </cfRule>
  </conditionalFormatting>
  <conditionalFormatting sqref="C5">
    <cfRule type="cellIs" dxfId="154" priority="2" operator="notEqual">
      <formula>ROUND(SUM(C13:C14),1)</formula>
    </cfRule>
  </conditionalFormatting>
  <conditionalFormatting sqref="D5">
    <cfRule type="cellIs" dxfId="153" priority="3" operator="notEqual">
      <formula>ROUND(SUM(D10:D11),1)</formula>
    </cfRule>
  </conditionalFormatting>
  <conditionalFormatting sqref="D5">
    <cfRule type="cellIs" dxfId="152" priority="4" operator="notEqual">
      <formula>ROUND(SUM(D13:D14),1)</formula>
    </cfRule>
  </conditionalFormatting>
  <conditionalFormatting sqref="E5">
    <cfRule type="cellIs" dxfId="151" priority="5" operator="notEqual">
      <formula>ROUND(SUM(E10:E11),1)</formula>
    </cfRule>
  </conditionalFormatting>
  <conditionalFormatting sqref="E5">
    <cfRule type="cellIs" dxfId="150" priority="6" operator="notEqual">
      <formula>ROUND(SUM(E13:E14),1)</formula>
    </cfRule>
  </conditionalFormatting>
  <conditionalFormatting sqref="F5">
    <cfRule type="cellIs" dxfId="149" priority="7" operator="notEqual">
      <formula>ROUND(SUM(F10:F11),1)</formula>
    </cfRule>
  </conditionalFormatting>
  <conditionalFormatting sqref="F5">
    <cfRule type="cellIs" dxfId="148" priority="8" operator="notEqual">
      <formula>ROUND(SUM(F13:F14),1)</formula>
    </cfRule>
  </conditionalFormatting>
  <conditionalFormatting sqref="G5">
    <cfRule type="cellIs" dxfId="147" priority="9" operator="notEqual">
      <formula>ROUND(SUM(G10:G11),1)</formula>
    </cfRule>
  </conditionalFormatting>
  <conditionalFormatting sqref="G5">
    <cfRule type="cellIs" dxfId="146" priority="10" operator="notEqual">
      <formula>ROUND(SUM(G13:G14),1)</formula>
    </cfRule>
  </conditionalFormatting>
  <conditionalFormatting sqref="H5">
    <cfRule type="cellIs" dxfId="145" priority="11" operator="notEqual">
      <formula>ROUND(SUM(H10:H11),1)</formula>
    </cfRule>
  </conditionalFormatting>
  <conditionalFormatting sqref="H5">
    <cfRule type="cellIs" dxfId="144" priority="12" operator="notEqual">
      <formula>ROUND(SUM(H13:H14),1)</formula>
    </cfRule>
  </conditionalFormatting>
  <conditionalFormatting sqref="I5">
    <cfRule type="cellIs" dxfId="143" priority="13" operator="notEqual">
      <formula>ROUND(SUM(I10:I11),1)</formula>
    </cfRule>
  </conditionalFormatting>
  <conditionalFormatting sqref="I5">
    <cfRule type="cellIs" dxfId="142" priority="14" operator="notEqual">
      <formula>ROUND(SUM(I13:I14),1)</formula>
    </cfRule>
  </conditionalFormatting>
  <conditionalFormatting sqref="J5">
    <cfRule type="cellIs" dxfId="141" priority="15" operator="notEqual">
      <formula>ROUND(SUM(J10:J11),1)</formula>
    </cfRule>
  </conditionalFormatting>
  <conditionalFormatting sqref="J5">
    <cfRule type="cellIs" dxfId="140" priority="16" operator="notEqual">
      <formula>ROUND(SUM(J13:J14),1)</formula>
    </cfRule>
  </conditionalFormatting>
  <conditionalFormatting sqref="K5">
    <cfRule type="cellIs" dxfId="139" priority="17" operator="notEqual">
      <formula>ROUND(SUM(K10:K11),1)</formula>
    </cfRule>
  </conditionalFormatting>
  <conditionalFormatting sqref="K5">
    <cfRule type="cellIs" dxfId="138" priority="18" operator="notEqual">
      <formula>ROUND(SUM(K13:K14),1)</formula>
    </cfRule>
  </conditionalFormatting>
  <conditionalFormatting sqref="L5">
    <cfRule type="cellIs" dxfId="137" priority="19" operator="notEqual">
      <formula>ROUND(SUM(L10:L11),1)</formula>
    </cfRule>
  </conditionalFormatting>
  <conditionalFormatting sqref="L5">
    <cfRule type="cellIs" dxfId="136" priority="20" operator="notEqual">
      <formula>ROUND(SUM(L13:L14),1)</formula>
    </cfRule>
  </conditionalFormatting>
  <conditionalFormatting sqref="M5">
    <cfRule type="cellIs" dxfId="135" priority="21" operator="notEqual">
      <formula>ROUND(SUM(M10:M11),1)</formula>
    </cfRule>
  </conditionalFormatting>
  <conditionalFormatting sqref="M5">
    <cfRule type="cellIs" dxfId="134" priority="22" operator="notEqual">
      <formula>ROUND(SUM(M13:M14),1)</formula>
    </cfRule>
  </conditionalFormatting>
  <conditionalFormatting sqref="N5">
    <cfRule type="cellIs" dxfId="133" priority="23" operator="notEqual">
      <formula>ROUND(SUM(N10:N11),1)</formula>
    </cfRule>
  </conditionalFormatting>
  <conditionalFormatting sqref="N5">
    <cfRule type="cellIs" dxfId="132" priority="24" operator="notEqual">
      <formula>ROUND(SUM(N13:N14),1)</formula>
    </cfRule>
  </conditionalFormatting>
  <conditionalFormatting sqref="O5">
    <cfRule type="cellIs" dxfId="131" priority="25" operator="notEqual">
      <formula>ROUND(SUM(O10:O11),1)</formula>
    </cfRule>
  </conditionalFormatting>
  <conditionalFormatting sqref="O5">
    <cfRule type="cellIs" dxfId="130" priority="26" operator="notEqual">
      <formula>ROUND(SUM(O13:O14),1)</formula>
    </cfRule>
  </conditionalFormatting>
  <conditionalFormatting sqref="C6">
    <cfRule type="cellIs" dxfId="129" priority="27" operator="greaterThan">
      <formula>C5</formula>
    </cfRule>
  </conditionalFormatting>
  <conditionalFormatting sqref="C6">
    <cfRule type="cellIs" dxfId="128" priority="28" operator="notEqual">
      <formula>ROUND(SUM(C7:C8),1)</formula>
    </cfRule>
  </conditionalFormatting>
  <conditionalFormatting sqref="D6">
    <cfRule type="cellIs" dxfId="127" priority="29" operator="greaterThan">
      <formula>D5</formula>
    </cfRule>
  </conditionalFormatting>
  <conditionalFormatting sqref="D6">
    <cfRule type="cellIs" dxfId="126" priority="30" operator="notEqual">
      <formula>ROUND(SUM(D7:D8),1)</formula>
    </cfRule>
  </conditionalFormatting>
  <conditionalFormatting sqref="E6">
    <cfRule type="cellIs" dxfId="125" priority="31" operator="greaterThan">
      <formula>E5</formula>
    </cfRule>
  </conditionalFormatting>
  <conditionalFormatting sqref="E6">
    <cfRule type="cellIs" dxfId="124" priority="32" operator="notEqual">
      <formula>ROUND(SUM(E7:E8),1)</formula>
    </cfRule>
  </conditionalFormatting>
  <conditionalFormatting sqref="F6">
    <cfRule type="cellIs" dxfId="123" priority="33" operator="greaterThan">
      <formula>F5</formula>
    </cfRule>
  </conditionalFormatting>
  <conditionalFormatting sqref="F6">
    <cfRule type="cellIs" dxfId="122" priority="34" operator="notEqual">
      <formula>ROUND(SUM(F7:F8),1)</formula>
    </cfRule>
  </conditionalFormatting>
  <conditionalFormatting sqref="G6">
    <cfRule type="cellIs" dxfId="121" priority="35" operator="greaterThan">
      <formula>G5</formula>
    </cfRule>
  </conditionalFormatting>
  <conditionalFormatting sqref="G6">
    <cfRule type="cellIs" dxfId="120" priority="36" operator="notEqual">
      <formula>ROUND(SUM(G7:G8),1)</formula>
    </cfRule>
  </conditionalFormatting>
  <conditionalFormatting sqref="H6">
    <cfRule type="cellIs" dxfId="119" priority="37" operator="greaterThan">
      <formula>H5</formula>
    </cfRule>
  </conditionalFormatting>
  <conditionalFormatting sqref="H6">
    <cfRule type="cellIs" dxfId="118" priority="38" operator="notEqual">
      <formula>ROUND(SUM(H7:H8),1)</formula>
    </cfRule>
  </conditionalFormatting>
  <conditionalFormatting sqref="I6">
    <cfRule type="cellIs" dxfId="117" priority="39" operator="greaterThan">
      <formula>I5</formula>
    </cfRule>
  </conditionalFormatting>
  <conditionalFormatting sqref="I6">
    <cfRule type="cellIs" dxfId="116" priority="40" operator="notEqual">
      <formula>ROUND(SUM(I7:I8),1)</formula>
    </cfRule>
  </conditionalFormatting>
  <conditionalFormatting sqref="J6">
    <cfRule type="cellIs" dxfId="115" priority="41" operator="greaterThan">
      <formula>J5</formula>
    </cfRule>
  </conditionalFormatting>
  <conditionalFormatting sqref="J6">
    <cfRule type="cellIs" dxfId="114" priority="42" operator="notEqual">
      <formula>ROUND(SUM(J7:J8),1)</formula>
    </cfRule>
  </conditionalFormatting>
  <conditionalFormatting sqref="K6">
    <cfRule type="cellIs" dxfId="113" priority="43" operator="greaterThan">
      <formula>K5</formula>
    </cfRule>
  </conditionalFormatting>
  <conditionalFormatting sqref="K6">
    <cfRule type="cellIs" dxfId="112" priority="44" operator="notEqual">
      <formula>ROUND(SUM(K7:K8),1)</formula>
    </cfRule>
  </conditionalFormatting>
  <conditionalFormatting sqref="L6">
    <cfRule type="cellIs" dxfId="111" priority="45" operator="greaterThan">
      <formula>L5</formula>
    </cfRule>
  </conditionalFormatting>
  <conditionalFormatting sqref="L6">
    <cfRule type="cellIs" dxfId="110" priority="46" operator="notEqual">
      <formula>ROUND(SUM(L7:L8),1)</formula>
    </cfRule>
  </conditionalFormatting>
  <conditionalFormatting sqref="M6">
    <cfRule type="cellIs" dxfId="109" priority="47" operator="greaterThan">
      <formula>M5</formula>
    </cfRule>
  </conditionalFormatting>
  <conditionalFormatting sqref="M6">
    <cfRule type="cellIs" dxfId="108" priority="48" operator="notEqual">
      <formula>ROUND(SUM(M7:M8),1)</formula>
    </cfRule>
  </conditionalFormatting>
  <conditionalFormatting sqref="N6">
    <cfRule type="cellIs" dxfId="107" priority="49" operator="greaterThan">
      <formula>N5</formula>
    </cfRule>
  </conditionalFormatting>
  <conditionalFormatting sqref="N6">
    <cfRule type="cellIs" dxfId="106" priority="50" operator="notEqual">
      <formula>ROUND(SUM(N7:N8),1)</formula>
    </cfRule>
  </conditionalFormatting>
  <conditionalFormatting sqref="O6">
    <cfRule type="cellIs" dxfId="105" priority="51" operator="greaterThan">
      <formula>O5</formula>
    </cfRule>
  </conditionalFormatting>
  <conditionalFormatting sqref="O6">
    <cfRule type="cellIs" dxfId="104" priority="52" operator="notEqual">
      <formula>ROUND(SUM(O7:O8),1)</formula>
    </cfRule>
  </conditionalFormatting>
  <conditionalFormatting sqref="C16">
    <cfRule type="cellIs" dxfId="103" priority="53" operator="notEqual">
      <formula>ROUND(SUM(C19:C20),1)</formula>
    </cfRule>
  </conditionalFormatting>
  <conditionalFormatting sqref="D16">
    <cfRule type="cellIs" dxfId="102" priority="54" operator="notEqual">
      <formula>ROUND(SUM(D19:D20),1)</formula>
    </cfRule>
  </conditionalFormatting>
  <conditionalFormatting sqref="E16">
    <cfRule type="cellIs" dxfId="101" priority="55" operator="notEqual">
      <formula>ROUND(SUM(E19:E20),1)</formula>
    </cfRule>
  </conditionalFormatting>
  <conditionalFormatting sqref="F16">
    <cfRule type="cellIs" dxfId="100" priority="56" operator="notEqual">
      <formula>ROUND(SUM(F19:F20),1)</formula>
    </cfRule>
  </conditionalFormatting>
  <conditionalFormatting sqref="G16">
    <cfRule type="cellIs" dxfId="99" priority="57" operator="notEqual">
      <formula>ROUND(SUM(G19:G20),1)</formula>
    </cfRule>
  </conditionalFormatting>
  <conditionalFormatting sqref="H16">
    <cfRule type="cellIs" dxfId="98" priority="58" operator="notEqual">
      <formula>ROUND(SUM(H19:H20),1)</formula>
    </cfRule>
  </conditionalFormatting>
  <conditionalFormatting sqref="I16">
    <cfRule type="cellIs" dxfId="97" priority="59" operator="notEqual">
      <formula>ROUND(SUM(I19:I20),1)</formula>
    </cfRule>
  </conditionalFormatting>
  <conditionalFormatting sqref="J16">
    <cfRule type="cellIs" dxfId="96" priority="60" operator="notEqual">
      <formula>ROUND(SUM(J19:J20),1)</formula>
    </cfRule>
  </conditionalFormatting>
  <conditionalFormatting sqref="K16">
    <cfRule type="cellIs" dxfId="95" priority="61" operator="notEqual">
      <formula>ROUND(SUM(K19:K20),1)</formula>
    </cfRule>
  </conditionalFormatting>
  <conditionalFormatting sqref="L16">
    <cfRule type="cellIs" dxfId="94" priority="62" operator="notEqual">
      <formula>ROUND(SUM(L19:L20),1)</formula>
    </cfRule>
  </conditionalFormatting>
  <conditionalFormatting sqref="M16">
    <cfRule type="cellIs" dxfId="93" priority="63" operator="notEqual">
      <formula>ROUND(SUM(M19:M20),1)</formula>
    </cfRule>
  </conditionalFormatting>
  <conditionalFormatting sqref="N16">
    <cfRule type="cellIs" dxfId="92" priority="64" operator="notEqual">
      <formula>ROUND(SUM(N19:N20),1)</formula>
    </cfRule>
  </conditionalFormatting>
  <conditionalFormatting sqref="O16">
    <cfRule type="cellIs" dxfId="91" priority="65" operator="notEqual">
      <formula>ROUND(SUM(O19:O20),1)</formula>
    </cfRule>
  </conditionalFormatting>
  <conditionalFormatting sqref="C17">
    <cfRule type="cellIs" dxfId="90" priority="66" operator="greaterThan">
      <formula>C16</formula>
    </cfRule>
  </conditionalFormatting>
  <conditionalFormatting sqref="D17">
    <cfRule type="cellIs" dxfId="89" priority="67" operator="greaterThan">
      <formula>D16</formula>
    </cfRule>
  </conditionalFormatting>
  <conditionalFormatting sqref="E17">
    <cfRule type="cellIs" dxfId="88" priority="68" operator="greaterThan">
      <formula>E16</formula>
    </cfRule>
  </conditionalFormatting>
  <conditionalFormatting sqref="F17">
    <cfRule type="cellIs" dxfId="87" priority="69" operator="greaterThan">
      <formula>F16</formula>
    </cfRule>
  </conditionalFormatting>
  <conditionalFormatting sqref="G17">
    <cfRule type="cellIs" dxfId="86" priority="70" operator="greaterThan">
      <formula>G16</formula>
    </cfRule>
  </conditionalFormatting>
  <conditionalFormatting sqref="H17">
    <cfRule type="cellIs" dxfId="85" priority="71" operator="greaterThan">
      <formula>H16</formula>
    </cfRule>
  </conditionalFormatting>
  <conditionalFormatting sqref="I17">
    <cfRule type="cellIs" dxfId="84" priority="72" operator="greaterThan">
      <formula>I16</formula>
    </cfRule>
  </conditionalFormatting>
  <conditionalFormatting sqref="J17">
    <cfRule type="cellIs" dxfId="83" priority="73" operator="greaterThan">
      <formula>J16</formula>
    </cfRule>
  </conditionalFormatting>
  <conditionalFormatting sqref="K17">
    <cfRule type="cellIs" dxfId="82" priority="74" operator="greaterThan">
      <formula>K16</formula>
    </cfRule>
  </conditionalFormatting>
  <conditionalFormatting sqref="L17">
    <cfRule type="cellIs" dxfId="81" priority="75" operator="greaterThan">
      <formula>L16</formula>
    </cfRule>
  </conditionalFormatting>
  <conditionalFormatting sqref="M17">
    <cfRule type="cellIs" dxfId="80" priority="76" operator="greaterThan">
      <formula>M16</formula>
    </cfRule>
  </conditionalFormatting>
  <conditionalFormatting sqref="N17">
    <cfRule type="cellIs" dxfId="79" priority="77" operator="greaterThan">
      <formula>N16</formula>
    </cfRule>
  </conditionalFormatting>
  <conditionalFormatting sqref="O17">
    <cfRule type="cellIs" dxfId="78" priority="78" operator="greaterThan">
      <formula>O16</formula>
    </cfRule>
  </conditionalFormatting>
  <conditionalFormatting sqref="C21">
    <cfRule type="cellIs" dxfId="77" priority="79" operator="notEqual">
      <formula>ROUND(SUM(C24:C25),1)</formula>
    </cfRule>
  </conditionalFormatting>
  <conditionalFormatting sqref="D21">
    <cfRule type="cellIs" dxfId="76" priority="80" operator="notEqual">
      <formula>ROUND(SUM(D24:D25),1)</formula>
    </cfRule>
  </conditionalFormatting>
  <conditionalFormatting sqref="E21">
    <cfRule type="cellIs" dxfId="75" priority="81" operator="notEqual">
      <formula>ROUND(SUM(E24:E25),1)</formula>
    </cfRule>
  </conditionalFormatting>
  <conditionalFormatting sqref="F21">
    <cfRule type="cellIs" dxfId="74" priority="82" operator="notEqual">
      <formula>ROUND(SUM(F24:F25),1)</formula>
    </cfRule>
  </conditionalFormatting>
  <conditionalFormatting sqref="G21">
    <cfRule type="cellIs" dxfId="73" priority="83" operator="notEqual">
      <formula>ROUND(SUM(G24:G25),1)</formula>
    </cfRule>
  </conditionalFormatting>
  <conditionalFormatting sqref="H21">
    <cfRule type="cellIs" dxfId="72" priority="84" operator="notEqual">
      <formula>ROUND(SUM(H24:H25),1)</formula>
    </cfRule>
  </conditionalFormatting>
  <conditionalFormatting sqref="I21">
    <cfRule type="cellIs" dxfId="71" priority="85" operator="notEqual">
      <formula>ROUND(SUM(I24:I25),1)</formula>
    </cfRule>
  </conditionalFormatting>
  <conditionalFormatting sqref="J21">
    <cfRule type="cellIs" dxfId="70" priority="86" operator="notEqual">
      <formula>ROUND(SUM(J24:J25),1)</formula>
    </cfRule>
  </conditionalFormatting>
  <conditionalFormatting sqref="K21">
    <cfRule type="cellIs" dxfId="69" priority="87" operator="notEqual">
      <formula>ROUND(SUM(K24:K25),1)</formula>
    </cfRule>
  </conditionalFormatting>
  <conditionalFormatting sqref="L21">
    <cfRule type="cellIs" dxfId="68" priority="88" operator="notEqual">
      <formula>ROUND(SUM(L24:L25),1)</formula>
    </cfRule>
  </conditionalFormatting>
  <conditionalFormatting sqref="M21">
    <cfRule type="cellIs" dxfId="67" priority="89" operator="notEqual">
      <formula>ROUND(SUM(M24:M25),1)</formula>
    </cfRule>
  </conditionalFormatting>
  <conditionalFormatting sqref="N21">
    <cfRule type="cellIs" dxfId="66" priority="90" operator="notEqual">
      <formula>ROUND(SUM(N24:N25),1)</formula>
    </cfRule>
  </conditionalFormatting>
  <conditionalFormatting sqref="O21">
    <cfRule type="cellIs" dxfId="65" priority="91" operator="notEqual">
      <formula>ROUND(SUM(O24:O25),1)</formula>
    </cfRule>
  </conditionalFormatting>
  <conditionalFormatting sqref="C22">
    <cfRule type="cellIs" dxfId="64" priority="92" operator="greaterThan">
      <formula>C21</formula>
    </cfRule>
  </conditionalFormatting>
  <conditionalFormatting sqref="D22">
    <cfRule type="cellIs" dxfId="63" priority="93" operator="greaterThan">
      <formula>D21</formula>
    </cfRule>
  </conditionalFormatting>
  <conditionalFormatting sqref="E22">
    <cfRule type="cellIs" dxfId="62" priority="94" operator="greaterThan">
      <formula>E21</formula>
    </cfRule>
  </conditionalFormatting>
  <conditionalFormatting sqref="F22">
    <cfRule type="cellIs" dxfId="61" priority="95" operator="greaterThan">
      <formula>F21</formula>
    </cfRule>
  </conditionalFormatting>
  <conditionalFormatting sqref="G22">
    <cfRule type="cellIs" dxfId="60" priority="96" operator="greaterThan">
      <formula>G21</formula>
    </cfRule>
  </conditionalFormatting>
  <conditionalFormatting sqref="H22">
    <cfRule type="cellIs" dxfId="59" priority="97" operator="greaterThan">
      <formula>H21</formula>
    </cfRule>
  </conditionalFormatting>
  <conditionalFormatting sqref="I22">
    <cfRule type="cellIs" dxfId="58" priority="98" operator="greaterThan">
      <formula>I21</formula>
    </cfRule>
  </conditionalFormatting>
  <conditionalFormatting sqref="J22">
    <cfRule type="cellIs" dxfId="57" priority="99" operator="greaterThan">
      <formula>J21</formula>
    </cfRule>
  </conditionalFormatting>
  <conditionalFormatting sqref="K22">
    <cfRule type="cellIs" dxfId="56" priority="100" operator="greaterThan">
      <formula>K21</formula>
    </cfRule>
  </conditionalFormatting>
  <conditionalFormatting sqref="L22">
    <cfRule type="cellIs" dxfId="55" priority="101" operator="greaterThan">
      <formula>L21</formula>
    </cfRule>
  </conditionalFormatting>
  <conditionalFormatting sqref="M22">
    <cfRule type="cellIs" dxfId="54" priority="102" operator="greaterThan">
      <formula>M21</formula>
    </cfRule>
  </conditionalFormatting>
  <conditionalFormatting sqref="N22">
    <cfRule type="cellIs" dxfId="53" priority="103" operator="greaterThan">
      <formula>N21</formula>
    </cfRule>
  </conditionalFormatting>
  <conditionalFormatting sqref="O22">
    <cfRule type="cellIs" dxfId="52" priority="104" operator="greaterThan">
      <formula>O21</formula>
    </cfRule>
  </conditionalFormatting>
  <conditionalFormatting sqref="C26">
    <cfRule type="cellIs" dxfId="51" priority="105" operator="notEqual">
      <formula>ROUND(SUM(C29:C30),1)</formula>
    </cfRule>
  </conditionalFormatting>
  <conditionalFormatting sqref="D26">
    <cfRule type="cellIs" dxfId="50" priority="106" operator="notEqual">
      <formula>ROUND(SUM(D29:D30),1)</formula>
    </cfRule>
  </conditionalFormatting>
  <conditionalFormatting sqref="E26">
    <cfRule type="cellIs" dxfId="49" priority="107" operator="notEqual">
      <formula>ROUND(SUM(E29:E30),1)</formula>
    </cfRule>
  </conditionalFormatting>
  <conditionalFormatting sqref="F26">
    <cfRule type="cellIs" dxfId="48" priority="108" operator="notEqual">
      <formula>ROUND(SUM(F29:F30),1)</formula>
    </cfRule>
  </conditionalFormatting>
  <conditionalFormatting sqref="G26">
    <cfRule type="cellIs" dxfId="47" priority="109" operator="notEqual">
      <formula>ROUND(SUM(G29:G30),1)</formula>
    </cfRule>
  </conditionalFormatting>
  <conditionalFormatting sqref="H26">
    <cfRule type="cellIs" dxfId="46" priority="110" operator="notEqual">
      <formula>ROUND(SUM(H29:H30),1)</formula>
    </cfRule>
  </conditionalFormatting>
  <conditionalFormatting sqref="I26">
    <cfRule type="cellIs" dxfId="45" priority="111" operator="notEqual">
      <formula>ROUND(SUM(I29:I30),1)</formula>
    </cfRule>
  </conditionalFormatting>
  <conditionalFormatting sqref="J26">
    <cfRule type="cellIs" dxfId="44" priority="112" operator="notEqual">
      <formula>ROUND(SUM(J29:J30),1)</formula>
    </cfRule>
  </conditionalFormatting>
  <conditionalFormatting sqref="K26">
    <cfRule type="cellIs" dxfId="43" priority="113" operator="notEqual">
      <formula>ROUND(SUM(K29:K30),1)</formula>
    </cfRule>
  </conditionalFormatting>
  <conditionalFormatting sqref="L26">
    <cfRule type="cellIs" dxfId="42" priority="114" operator="notEqual">
      <formula>ROUND(SUM(L29:L30),1)</formula>
    </cfRule>
  </conditionalFormatting>
  <conditionalFormatting sqref="M26">
    <cfRule type="cellIs" dxfId="41" priority="115" operator="notEqual">
      <formula>ROUND(SUM(M29:M30),1)</formula>
    </cfRule>
  </conditionalFormatting>
  <conditionalFormatting sqref="N26">
    <cfRule type="cellIs" dxfId="40" priority="116" operator="notEqual">
      <formula>ROUND(SUM(N29:N30),1)</formula>
    </cfRule>
  </conditionalFormatting>
  <conditionalFormatting sqref="O26">
    <cfRule type="cellIs" dxfId="39" priority="117" operator="notEqual">
      <formula>ROUND(SUM(O29:O30),1)</formula>
    </cfRule>
  </conditionalFormatting>
  <conditionalFormatting sqref="C27">
    <cfRule type="cellIs" dxfId="38" priority="118" operator="greaterThan">
      <formula>C26</formula>
    </cfRule>
  </conditionalFormatting>
  <conditionalFormatting sqref="D27">
    <cfRule type="cellIs" dxfId="37" priority="119" operator="greaterThan">
      <formula>D26</formula>
    </cfRule>
  </conditionalFormatting>
  <conditionalFormatting sqref="E27">
    <cfRule type="cellIs" dxfId="36" priority="120" operator="greaterThan">
      <formula>E26</formula>
    </cfRule>
  </conditionalFormatting>
  <conditionalFormatting sqref="F27">
    <cfRule type="cellIs" dxfId="35" priority="121" operator="greaterThan">
      <formula>F26</formula>
    </cfRule>
  </conditionalFormatting>
  <conditionalFormatting sqref="G27">
    <cfRule type="cellIs" dxfId="34" priority="122" operator="greaterThan">
      <formula>G26</formula>
    </cfRule>
  </conditionalFormatting>
  <conditionalFormatting sqref="H27">
    <cfRule type="cellIs" dxfId="33" priority="123" operator="greaterThan">
      <formula>H26</formula>
    </cfRule>
  </conditionalFormatting>
  <conditionalFormatting sqref="I27">
    <cfRule type="cellIs" dxfId="32" priority="124" operator="greaterThan">
      <formula>I26</formula>
    </cfRule>
  </conditionalFormatting>
  <conditionalFormatting sqref="J27">
    <cfRule type="cellIs" dxfId="31" priority="125" operator="greaterThan">
      <formula>J26</formula>
    </cfRule>
  </conditionalFormatting>
  <conditionalFormatting sqref="K27">
    <cfRule type="cellIs" dxfId="30" priority="126" operator="greaterThan">
      <formula>K26</formula>
    </cfRule>
  </conditionalFormatting>
  <conditionalFormatting sqref="L27">
    <cfRule type="cellIs" dxfId="29" priority="127" operator="greaterThan">
      <formula>L26</formula>
    </cfRule>
  </conditionalFormatting>
  <conditionalFormatting sqref="M27">
    <cfRule type="cellIs" dxfId="28" priority="128" operator="greaterThan">
      <formula>M26</formula>
    </cfRule>
  </conditionalFormatting>
  <conditionalFormatting sqref="N27">
    <cfRule type="cellIs" dxfId="27" priority="129" operator="greaterThan">
      <formula>N26</formula>
    </cfRule>
  </conditionalFormatting>
  <conditionalFormatting sqref="O27">
    <cfRule type="cellIs" dxfId="26" priority="130" operator="greaterThan">
      <formula>O26</formula>
    </cfRule>
  </conditionalFormatting>
  <conditionalFormatting sqref="C44">
    <cfRule type="cellIs" dxfId="25" priority="131" operator="greaterThan">
      <formula>C42</formula>
    </cfRule>
  </conditionalFormatting>
  <conditionalFormatting sqref="D44">
    <cfRule type="cellIs" dxfId="24" priority="132" operator="greaterThan">
      <formula>D42</formula>
    </cfRule>
  </conditionalFormatting>
  <conditionalFormatting sqref="E44">
    <cfRule type="cellIs" dxfId="23" priority="133" operator="greaterThan">
      <formula>E42</formula>
    </cfRule>
  </conditionalFormatting>
  <conditionalFormatting sqref="F44">
    <cfRule type="cellIs" dxfId="22" priority="134" operator="greaterThan">
      <formula>F42</formula>
    </cfRule>
  </conditionalFormatting>
  <conditionalFormatting sqref="G44">
    <cfRule type="cellIs" dxfId="21" priority="135" operator="greaterThan">
      <formula>G42</formula>
    </cfRule>
  </conditionalFormatting>
  <conditionalFormatting sqref="H44">
    <cfRule type="cellIs" dxfId="20" priority="136" operator="greaterThan">
      <formula>H42</formula>
    </cfRule>
  </conditionalFormatting>
  <conditionalFormatting sqref="I44">
    <cfRule type="cellIs" dxfId="19" priority="137" operator="greaterThan">
      <formula>I42</formula>
    </cfRule>
  </conditionalFormatting>
  <conditionalFormatting sqref="J44">
    <cfRule type="cellIs" dxfId="18" priority="138" operator="greaterThan">
      <formula>J42</formula>
    </cfRule>
  </conditionalFormatting>
  <conditionalFormatting sqref="K44">
    <cfRule type="cellIs" dxfId="17" priority="139" operator="greaterThan">
      <formula>K42</formula>
    </cfRule>
  </conditionalFormatting>
  <conditionalFormatting sqref="L44">
    <cfRule type="cellIs" dxfId="16" priority="140" operator="greaterThan">
      <formula>L42</formula>
    </cfRule>
  </conditionalFormatting>
  <conditionalFormatting sqref="M44">
    <cfRule type="cellIs" dxfId="15" priority="141" operator="greaterThan">
      <formula>M42</formula>
    </cfRule>
  </conditionalFormatting>
  <conditionalFormatting sqref="N44">
    <cfRule type="cellIs" dxfId="14" priority="142" operator="greaterThan">
      <formula>N42</formula>
    </cfRule>
  </conditionalFormatting>
  <conditionalFormatting sqref="O44">
    <cfRule type="cellIs" dxfId="13" priority="143" operator="greaterThan">
      <formula>O42</formula>
    </cfRule>
  </conditionalFormatting>
  <conditionalFormatting sqref="C47">
    <cfRule type="cellIs" dxfId="12" priority="144" operator="greaterThan">
      <formula>C45</formula>
    </cfRule>
  </conditionalFormatting>
  <conditionalFormatting sqref="D47">
    <cfRule type="cellIs" dxfId="11" priority="145" operator="greaterThan">
      <formula>D45</formula>
    </cfRule>
  </conditionalFormatting>
  <conditionalFormatting sqref="E47">
    <cfRule type="cellIs" dxfId="10" priority="146" operator="greaterThan">
      <formula>E45</formula>
    </cfRule>
  </conditionalFormatting>
  <conditionalFormatting sqref="F47">
    <cfRule type="cellIs" dxfId="9" priority="147" operator="greaterThan">
      <formula>F45</formula>
    </cfRule>
  </conditionalFormatting>
  <conditionalFormatting sqref="G47">
    <cfRule type="cellIs" dxfId="8" priority="148" operator="greaterThan">
      <formula>G45</formula>
    </cfRule>
  </conditionalFormatting>
  <conditionalFormatting sqref="H47">
    <cfRule type="cellIs" dxfId="7" priority="149" operator="greaterThan">
      <formula>H45</formula>
    </cfRule>
  </conditionalFormatting>
  <conditionalFormatting sqref="I47">
    <cfRule type="cellIs" dxfId="6" priority="150" operator="greaterThan">
      <formula>I45</formula>
    </cfRule>
  </conditionalFormatting>
  <conditionalFormatting sqref="J47">
    <cfRule type="cellIs" dxfId="5" priority="151" operator="greaterThan">
      <formula>J45</formula>
    </cfRule>
  </conditionalFormatting>
  <conditionalFormatting sqref="K47">
    <cfRule type="cellIs" dxfId="4" priority="152" operator="greaterThan">
      <formula>K45</formula>
    </cfRule>
  </conditionalFormatting>
  <conditionalFormatting sqref="L47">
    <cfRule type="cellIs" dxfId="3" priority="153" operator="greaterThan">
      <formula>L45</formula>
    </cfRule>
  </conditionalFormatting>
  <conditionalFormatting sqref="M47">
    <cfRule type="cellIs" dxfId="2" priority="154" operator="greaterThan">
      <formula>M45</formula>
    </cfRule>
  </conditionalFormatting>
  <conditionalFormatting sqref="N47">
    <cfRule type="cellIs" dxfId="1" priority="155" operator="greaterThan">
      <formula>N45</formula>
    </cfRule>
  </conditionalFormatting>
  <conditionalFormatting sqref="O47">
    <cfRule type="cellIs" dxfId="0" priority="156" operator="greaterThan">
      <formula>O45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2022-11-23T07:37:58Z</dcterms:created>
  <dcterms:modified xsi:type="dcterms:W3CDTF">2025-12-11T07:03:55Z</dcterms:modified>
</cp:coreProperties>
</file>